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30" yWindow="420" windowWidth="7635" windowHeight="972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'Лист1'!$A$1:$P$4</definedName>
  </definedNames>
  <calcPr fullCalcOnLoad="1"/>
</workbook>
</file>

<file path=xl/sharedStrings.xml><?xml version="1.0" encoding="utf-8"?>
<sst xmlns="http://schemas.openxmlformats.org/spreadsheetml/2006/main" count="617" uniqueCount="172">
  <si>
    <t>№ п/п</t>
  </si>
  <si>
    <t>Шифр</t>
  </si>
  <si>
    <t>Фамилия</t>
  </si>
  <si>
    <t>Имя</t>
  </si>
  <si>
    <t>Отчество</t>
  </si>
  <si>
    <t>Пол</t>
  </si>
  <si>
    <t>Дата рождения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</si>
  <si>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</si>
  <si>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</si>
  <si>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</si>
  <si>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</si>
  <si>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</si>
  <si>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Информация об участнике олимпиады</t>
  </si>
  <si>
    <t>Информация об учителе</t>
  </si>
  <si>
    <t>Результат (%)</t>
  </si>
  <si>
    <t>да</t>
  </si>
  <si>
    <t>Денисович</t>
  </si>
  <si>
    <t>Ольга</t>
  </si>
  <si>
    <t>Владимировна</t>
  </si>
  <si>
    <t>не имеются</t>
  </si>
  <si>
    <t>призер</t>
  </si>
  <si>
    <t>м</t>
  </si>
  <si>
    <t>ж</t>
  </si>
  <si>
    <t>Никита</t>
  </si>
  <si>
    <t>Борисовна</t>
  </si>
  <si>
    <t>Дудыкина</t>
  </si>
  <si>
    <t>03810005</t>
  </si>
  <si>
    <t>Замятина</t>
  </si>
  <si>
    <t>03810001</t>
  </si>
  <si>
    <t>Бардин</t>
  </si>
  <si>
    <t>английский язык</t>
  </si>
  <si>
    <t>03808001</t>
  </si>
  <si>
    <t>Виноградова</t>
  </si>
  <si>
    <t>Анастасия</t>
  </si>
  <si>
    <t>Романовна</t>
  </si>
  <si>
    <t>победитель</t>
  </si>
  <si>
    <t>Томашевская</t>
  </si>
  <si>
    <t>Елена</t>
  </si>
  <si>
    <t>Валерьевна</t>
  </si>
  <si>
    <t>03809004</t>
  </si>
  <si>
    <t>Дадонова</t>
  </si>
  <si>
    <t>Игоревна</t>
  </si>
  <si>
    <t>Резнова</t>
  </si>
  <si>
    <t>Михайловна</t>
  </si>
  <si>
    <t>математика</t>
  </si>
  <si>
    <t>Борисова</t>
  </si>
  <si>
    <t>Александровна</t>
  </si>
  <si>
    <t>Ж</t>
  </si>
  <si>
    <t>Калганова</t>
  </si>
  <si>
    <t>03810003</t>
  </si>
  <si>
    <t>Бурухина</t>
  </si>
  <si>
    <t>Екатерина</t>
  </si>
  <si>
    <t>Андреевна</t>
  </si>
  <si>
    <t>Татьяна</t>
  </si>
  <si>
    <t>Волнушкина</t>
  </si>
  <si>
    <t>Ксения</t>
  </si>
  <si>
    <t>Алексеевна</t>
  </si>
  <si>
    <t>03810007</t>
  </si>
  <si>
    <t>03810012</t>
  </si>
  <si>
    <t>Эль-Хадж</t>
  </si>
  <si>
    <t>Лейла</t>
  </si>
  <si>
    <t>Ахмед</t>
  </si>
  <si>
    <t>03811003</t>
  </si>
  <si>
    <t>Климчук</t>
  </si>
  <si>
    <t>Лия</t>
  </si>
  <si>
    <t>Ножевникова</t>
  </si>
  <si>
    <t>Марина</t>
  </si>
  <si>
    <t>русский язык</t>
  </si>
  <si>
    <t>03811006</t>
  </si>
  <si>
    <t>Камшилин</t>
  </si>
  <si>
    <t>Игорь</t>
  </si>
  <si>
    <t>Михайлович</t>
  </si>
  <si>
    <t>Чередилина</t>
  </si>
  <si>
    <t>Наталья</t>
  </si>
  <si>
    <t>03811009</t>
  </si>
  <si>
    <t>Спахов</t>
  </si>
  <si>
    <t>Даниил</t>
  </si>
  <si>
    <t>Игоревич</t>
  </si>
  <si>
    <t>обществознание</t>
  </si>
  <si>
    <t>03809005</t>
  </si>
  <si>
    <t>Мавлюдова</t>
  </si>
  <si>
    <t>Дарья</t>
  </si>
  <si>
    <t>Джавфярова</t>
  </si>
  <si>
    <t>Матвеев</t>
  </si>
  <si>
    <t>Юрий</t>
  </si>
  <si>
    <t>Алексеевич</t>
  </si>
  <si>
    <t>03810002</t>
  </si>
  <si>
    <t>Ильина</t>
  </si>
  <si>
    <t>Алеся</t>
  </si>
  <si>
    <t>Сергеевна</t>
  </si>
  <si>
    <t>03810006</t>
  </si>
  <si>
    <t>03811004</t>
  </si>
  <si>
    <t>Крюкова</t>
  </si>
  <si>
    <t>Полина</t>
  </si>
  <si>
    <t>Максимовна</t>
  </si>
  <si>
    <t>биология</t>
  </si>
  <si>
    <t>Крапивина</t>
  </si>
  <si>
    <t>Галина</t>
  </si>
  <si>
    <t>Поздняков</t>
  </si>
  <si>
    <t>Владимир</t>
  </si>
  <si>
    <t>03811001</t>
  </si>
  <si>
    <t>03811002</t>
  </si>
  <si>
    <t>Сошин</t>
  </si>
  <si>
    <t>Дмитрий</t>
  </si>
  <si>
    <t>Сергеевич</t>
  </si>
  <si>
    <t>03811005</t>
  </si>
  <si>
    <t>Тереков</t>
  </si>
  <si>
    <t>Евгений</t>
  </si>
  <si>
    <t>Дмитриевич</t>
  </si>
  <si>
    <t>участник</t>
  </si>
  <si>
    <t>география</t>
  </si>
  <si>
    <t>Веселова</t>
  </si>
  <si>
    <t>Анна</t>
  </si>
  <si>
    <t>литература</t>
  </si>
  <si>
    <t>03809006</t>
  </si>
  <si>
    <t>Шумская</t>
  </si>
  <si>
    <t>Кристина</t>
  </si>
  <si>
    <t>Витальевна</t>
  </si>
  <si>
    <t>Платонова</t>
  </si>
  <si>
    <t>Тышлер</t>
  </si>
  <si>
    <t>Вадимовна</t>
  </si>
  <si>
    <t>физика</t>
  </si>
  <si>
    <t>Бабанова</t>
  </si>
  <si>
    <t>Ирина</t>
  </si>
  <si>
    <t>Евгеньевна</t>
  </si>
  <si>
    <t>химия</t>
  </si>
  <si>
    <t>Елизавета</t>
  </si>
  <si>
    <t>Стоякина</t>
  </si>
  <si>
    <t>Наталия</t>
  </si>
  <si>
    <t>Белова</t>
  </si>
  <si>
    <t>Александра</t>
  </si>
  <si>
    <t>Николаевна</t>
  </si>
  <si>
    <t>Степанова</t>
  </si>
  <si>
    <t>03809003</t>
  </si>
  <si>
    <t>Коберидзе</t>
  </si>
  <si>
    <t>Олег</t>
  </si>
  <si>
    <t>Хвичиевич</t>
  </si>
  <si>
    <t>Ефремов</t>
  </si>
  <si>
    <t>Степан</t>
  </si>
  <si>
    <t>Олегович</t>
  </si>
  <si>
    <t>Степанов</t>
  </si>
  <si>
    <t>Романович</t>
  </si>
  <si>
    <t>физическая культура</t>
  </si>
  <si>
    <t>Юрьевна</t>
  </si>
  <si>
    <t>Бурцева</t>
  </si>
  <si>
    <t>Дмитриевна</t>
  </si>
  <si>
    <t>Дмитриева</t>
  </si>
  <si>
    <t>03808002</t>
  </si>
  <si>
    <t>Виктория</t>
  </si>
  <si>
    <t>Хандогина</t>
  </si>
  <si>
    <t>03807005</t>
  </si>
  <si>
    <t>технология</t>
  </si>
  <si>
    <t>право</t>
  </si>
  <si>
    <t>Павловна</t>
  </si>
  <si>
    <t>Степук</t>
  </si>
  <si>
    <t>Николаевич</t>
  </si>
  <si>
    <t>Александр</t>
  </si>
  <si>
    <t>Шмелев</t>
  </si>
  <si>
    <t>информатика</t>
  </si>
  <si>
    <t>03810004</t>
  </si>
  <si>
    <t>Викторовна</t>
  </si>
  <si>
    <t>Эвелина</t>
  </si>
  <si>
    <t>Вострухина</t>
  </si>
  <si>
    <t>03809001</t>
  </si>
  <si>
    <t>экология</t>
  </si>
  <si>
    <t>Мария</t>
  </si>
  <si>
    <t>Федорова</t>
  </si>
  <si>
    <t>Константиновна</t>
  </si>
  <si>
    <t>03808003</t>
  </si>
  <si>
    <t>03808004</t>
  </si>
  <si>
    <t xml:space="preserve"> +</t>
  </si>
  <si>
    <t xml:space="preserve"> - (будет находиться в отъезде на соревнованиях)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</si>
</sst>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####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10" xfId="0" applyFont="1" applyFill="1" applyBorder="1" applyAlignment="1">
      <alignment horizontal="left" vertical="top"/>
    </xf>
    <xf numFmtId="0" fontId="38" fillId="33" borderId="10" xfId="0" applyFont="1" applyFill="1" applyBorder="1" applyAlignment="1">
      <alignment horizontal="left" vertical="top" wrapText="1"/>
    </xf>
    <xf numFmtId="0" fontId="38" fillId="33" borderId="11" xfId="0" applyFont="1" applyFill="1" applyBorder="1" applyAlignment="1">
      <alignment horizontal="left" vertical="top" wrapText="1"/>
    </xf>
    <xf numFmtId="2" fontId="38" fillId="0" borderId="0" xfId="0" applyNumberFormat="1" applyFont="1" applyAlignment="1">
      <alignment/>
    </xf>
    <xf numFmtId="2" fontId="38" fillId="33" borderId="10" xfId="0" applyNumberFormat="1" applyFont="1" applyFill="1" applyBorder="1" applyAlignment="1">
      <alignment horizontal="left" vertical="top" wrapText="1"/>
    </xf>
    <xf numFmtId="0" fontId="38" fillId="34" borderId="12" xfId="0" applyFont="1" applyFill="1" applyBorder="1" applyAlignment="1">
      <alignment horizontal="left" vertical="top"/>
    </xf>
    <xf numFmtId="0" fontId="38" fillId="34" borderId="12" xfId="0" applyFont="1" applyFill="1" applyBorder="1" applyAlignment="1">
      <alignment horizontal="center" vertical="top"/>
    </xf>
    <xf numFmtId="2" fontId="38" fillId="34" borderId="12" xfId="0" applyNumberFormat="1" applyFont="1" applyFill="1" applyBorder="1" applyAlignment="1">
      <alignment horizontal="center" vertical="top"/>
    </xf>
    <xf numFmtId="49" fontId="38" fillId="34" borderId="12" xfId="0" applyNumberFormat="1" applyFont="1" applyFill="1" applyBorder="1" applyAlignment="1">
      <alignment horizontal="left"/>
    </xf>
    <xf numFmtId="1" fontId="38" fillId="34" borderId="13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14" fontId="38" fillId="34" borderId="12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38" fillId="34" borderId="12" xfId="0" applyFont="1" applyFill="1" applyBorder="1" applyAlignment="1">
      <alignment/>
    </xf>
    <xf numFmtId="49" fontId="38" fillId="34" borderId="12" xfId="0" applyNumberFormat="1" applyFont="1" applyFill="1" applyBorder="1" applyAlignment="1">
      <alignment/>
    </xf>
    <xf numFmtId="0" fontId="38" fillId="34" borderId="10" xfId="0" applyFont="1" applyFill="1" applyBorder="1" applyAlignment="1">
      <alignment horizontal="center" vertical="top"/>
    </xf>
    <xf numFmtId="14" fontId="38" fillId="34" borderId="12" xfId="0" applyNumberFormat="1" applyFont="1" applyFill="1" applyBorder="1" applyAlignment="1">
      <alignment horizontal="center"/>
    </xf>
    <xf numFmtId="0" fontId="38" fillId="34" borderId="12" xfId="0" applyFont="1" applyFill="1" applyBorder="1" applyAlignment="1">
      <alignment horizontal="center"/>
    </xf>
    <xf numFmtId="2" fontId="38" fillId="34" borderId="12" xfId="0" applyNumberFormat="1" applyFont="1" applyFill="1" applyBorder="1" applyAlignment="1">
      <alignment horizontal="center"/>
    </xf>
    <xf numFmtId="0" fontId="38" fillId="34" borderId="12" xfId="0" applyFont="1" applyFill="1" applyBorder="1" applyAlignment="1">
      <alignment horizontal="left"/>
    </xf>
    <xf numFmtId="49" fontId="38" fillId="34" borderId="12" xfId="0" applyNumberFormat="1" applyFont="1" applyFill="1" applyBorder="1" applyAlignment="1">
      <alignment/>
    </xf>
    <xf numFmtId="0" fontId="38" fillId="35" borderId="12" xfId="0" applyFont="1" applyFill="1" applyBorder="1" applyAlignment="1">
      <alignment horizontal="left"/>
    </xf>
    <xf numFmtId="49" fontId="38" fillId="35" borderId="12" xfId="0" applyNumberFormat="1" applyFont="1" applyFill="1" applyBorder="1" applyAlignment="1">
      <alignment horizontal="left"/>
    </xf>
    <xf numFmtId="0" fontId="38" fillId="35" borderId="12" xfId="0" applyFont="1" applyFill="1" applyBorder="1" applyAlignment="1">
      <alignment horizontal="center"/>
    </xf>
    <xf numFmtId="14" fontId="38" fillId="35" borderId="12" xfId="0" applyNumberFormat="1" applyFont="1" applyFill="1" applyBorder="1" applyAlignment="1">
      <alignment horizontal="center"/>
    </xf>
    <xf numFmtId="1" fontId="38" fillId="35" borderId="12" xfId="0" applyNumberFormat="1" applyFont="1" applyFill="1" applyBorder="1" applyAlignment="1">
      <alignment horizontal="center"/>
    </xf>
    <xf numFmtId="2" fontId="38" fillId="35" borderId="12" xfId="0" applyNumberFormat="1" applyFont="1" applyFill="1" applyBorder="1" applyAlignment="1">
      <alignment horizontal="center"/>
    </xf>
    <xf numFmtId="0" fontId="38" fillId="34" borderId="12" xfId="0" applyFont="1" applyFill="1" applyBorder="1" applyAlignment="1">
      <alignment/>
    </xf>
    <xf numFmtId="1" fontId="38" fillId="34" borderId="12" xfId="0" applyNumberFormat="1" applyFont="1" applyFill="1" applyBorder="1" applyAlignment="1">
      <alignment horizontal="center"/>
    </xf>
    <xf numFmtId="1" fontId="38" fillId="34" borderId="12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left" vertical="center"/>
    </xf>
    <xf numFmtId="0" fontId="39" fillId="36" borderId="12" xfId="0" applyFont="1" applyFill="1" applyBorder="1" applyAlignment="1">
      <alignment horizontal="left" vertical="center"/>
    </xf>
    <xf numFmtId="1" fontId="38" fillId="0" borderId="0" xfId="0" applyNumberFormat="1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top" wrapText="1"/>
    </xf>
    <xf numFmtId="0" fontId="38" fillId="33" borderId="17" xfId="0" applyFont="1" applyFill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14" fontId="38" fillId="34" borderId="12" xfId="0" applyNumberFormat="1" applyFont="1" applyFill="1" applyBorder="1" applyAlignment="1">
      <alignment horizontal="center" vertical="top"/>
    </xf>
    <xf numFmtId="49" fontId="38" fillId="34" borderId="12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34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top" wrapText="1"/>
    </xf>
    <xf numFmtId="0" fontId="38" fillId="33" borderId="21" xfId="0" applyFont="1" applyFill="1" applyBorder="1" applyAlignment="1">
      <alignment horizontal="center" vertical="top" wrapText="1"/>
    </xf>
    <xf numFmtId="0" fontId="38" fillId="33" borderId="2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="85" zoomScaleNormal="85" zoomScalePageLayoutView="0" workbookViewId="0" topLeftCell="A2">
      <selection activeCell="G10" sqref="G10"/>
    </sheetView>
  </sheetViews>
  <sheetFormatPr defaultColWidth="9.140625" defaultRowHeight="15"/>
  <cols>
    <col min="1" max="1" width="8.00390625" style="12" customWidth="1"/>
    <col min="2" max="2" width="11.421875" style="1" customWidth="1"/>
    <col min="3" max="3" width="21.7109375" style="1" customWidth="1"/>
    <col min="4" max="4" width="14.57421875" style="1" customWidth="1"/>
    <col min="5" max="5" width="18.57421875" style="1" customWidth="1"/>
    <col min="6" max="6" width="5.00390625" style="1" customWidth="1"/>
    <col min="7" max="7" width="15.421875" style="12" customWidth="1"/>
    <col min="8" max="8" width="12.8515625" style="1" customWidth="1"/>
    <col min="9" max="9" width="15.421875" style="1" customWidth="1"/>
    <col min="10" max="10" width="10.28125" style="1" customWidth="1"/>
    <col min="11" max="11" width="12.57421875" style="1" hidden="1" customWidth="1"/>
    <col min="12" max="12" width="10.421875" style="1" customWidth="1"/>
    <col min="13" max="13" width="10.28125" style="5" customWidth="1"/>
    <col min="14" max="14" width="18.7109375" style="1" customWidth="1"/>
    <col min="15" max="15" width="14.421875" style="1" customWidth="1"/>
    <col min="16" max="16" width="16.421875" style="1" customWidth="1"/>
    <col min="17" max="16384" width="9.140625" style="1" customWidth="1"/>
  </cols>
  <sheetData>
    <row r="1" spans="1:16" ht="15.75">
      <c r="A1" s="17"/>
      <c r="B1" s="17"/>
      <c r="C1" s="17"/>
      <c r="D1" s="17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6.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78.75" customHeight="1">
      <c r="A3" s="15" t="s">
        <v>0</v>
      </c>
      <c r="B3" s="47" t="s">
        <v>12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  <c r="N3" s="39" t="s">
        <v>13</v>
      </c>
      <c r="O3" s="39"/>
      <c r="P3" s="40"/>
    </row>
    <row r="4" spans="1:16" ht="81" customHeight="1">
      <c r="A4" s="16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14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6" t="s">
        <v>14</v>
      </c>
      <c r="N4" s="3" t="s">
        <v>2</v>
      </c>
      <c r="O4" s="3" t="s">
        <v>3</v>
      </c>
      <c r="P4" s="4" t="s">
        <v>4</v>
      </c>
    </row>
    <row r="5" spans="1:16" ht="15.75">
      <c r="A5" s="38" t="s">
        <v>30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7" ht="15.75">
      <c r="A6" s="11"/>
      <c r="B6" s="10" t="s">
        <v>28</v>
      </c>
      <c r="C6" s="7" t="s">
        <v>29</v>
      </c>
      <c r="D6" s="7" t="s">
        <v>23</v>
      </c>
      <c r="E6" s="7" t="s">
        <v>16</v>
      </c>
      <c r="F6" s="8" t="s">
        <v>21</v>
      </c>
      <c r="G6" s="13">
        <v>37390</v>
      </c>
      <c r="H6" s="8" t="s">
        <v>15</v>
      </c>
      <c r="I6" s="8" t="s">
        <v>19</v>
      </c>
      <c r="J6" s="8">
        <v>10</v>
      </c>
      <c r="K6" s="8" t="s">
        <v>20</v>
      </c>
      <c r="L6" s="8">
        <v>41</v>
      </c>
      <c r="M6" s="9">
        <f>L6*100/60</f>
        <v>68.33333333333333</v>
      </c>
      <c r="N6" s="7" t="s">
        <v>25</v>
      </c>
      <c r="O6" s="7" t="s">
        <v>17</v>
      </c>
      <c r="P6" s="7" t="s">
        <v>24</v>
      </c>
      <c r="Q6" s="1" t="s">
        <v>171</v>
      </c>
    </row>
    <row r="7" spans="1:17" ht="15.75">
      <c r="A7" s="11"/>
      <c r="B7" s="10" t="s">
        <v>26</v>
      </c>
      <c r="C7" s="7" t="s">
        <v>27</v>
      </c>
      <c r="D7" s="7" t="s">
        <v>17</v>
      </c>
      <c r="E7" s="7" t="s">
        <v>18</v>
      </c>
      <c r="F7" s="8" t="s">
        <v>22</v>
      </c>
      <c r="G7" s="13">
        <v>37316</v>
      </c>
      <c r="H7" s="8" t="s">
        <v>15</v>
      </c>
      <c r="I7" s="8" t="s">
        <v>19</v>
      </c>
      <c r="J7" s="8">
        <v>10</v>
      </c>
      <c r="K7" s="8" t="s">
        <v>20</v>
      </c>
      <c r="L7" s="8">
        <v>42</v>
      </c>
      <c r="M7" s="9">
        <f>L7*100/60</f>
        <v>70</v>
      </c>
      <c r="N7" s="7" t="s">
        <v>25</v>
      </c>
      <c r="O7" s="7" t="s">
        <v>17</v>
      </c>
      <c r="P7" s="7" t="s">
        <v>24</v>
      </c>
      <c r="Q7" s="1" t="s">
        <v>170</v>
      </c>
    </row>
    <row r="8" spans="1:16" ht="15.75">
      <c r="A8" s="41" t="s">
        <v>44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7" ht="15.75">
      <c r="A9" s="19"/>
      <c r="B9" s="20" t="s">
        <v>31</v>
      </c>
      <c r="C9" s="19" t="s">
        <v>32</v>
      </c>
      <c r="D9" s="19" t="s">
        <v>33</v>
      </c>
      <c r="E9" s="19" t="s">
        <v>34</v>
      </c>
      <c r="F9" s="21" t="s">
        <v>22</v>
      </c>
      <c r="G9" s="22">
        <v>38216</v>
      </c>
      <c r="H9" s="23" t="s">
        <v>15</v>
      </c>
      <c r="I9" s="23" t="s">
        <v>19</v>
      </c>
      <c r="J9" s="23">
        <v>8</v>
      </c>
      <c r="K9" s="23" t="s">
        <v>35</v>
      </c>
      <c r="L9" s="23">
        <v>28</v>
      </c>
      <c r="M9" s="24">
        <f>L9*100/35</f>
        <v>80</v>
      </c>
      <c r="N9" s="19" t="s">
        <v>36</v>
      </c>
      <c r="O9" s="19" t="s">
        <v>37</v>
      </c>
      <c r="P9" s="19" t="s">
        <v>38</v>
      </c>
      <c r="Q9" s="1" t="s">
        <v>170</v>
      </c>
    </row>
    <row r="10" spans="1:17" ht="15.75">
      <c r="A10" s="19"/>
      <c r="B10" s="20" t="s">
        <v>39</v>
      </c>
      <c r="C10" s="19" t="s">
        <v>40</v>
      </c>
      <c r="D10" s="19" t="s">
        <v>33</v>
      </c>
      <c r="E10" s="19" t="s">
        <v>41</v>
      </c>
      <c r="F10" s="8" t="s">
        <v>22</v>
      </c>
      <c r="G10" s="22">
        <v>37548</v>
      </c>
      <c r="H10" s="23" t="s">
        <v>15</v>
      </c>
      <c r="I10" s="23" t="s">
        <v>19</v>
      </c>
      <c r="J10" s="23">
        <v>9</v>
      </c>
      <c r="K10" s="23" t="s">
        <v>20</v>
      </c>
      <c r="L10" s="23">
        <v>21</v>
      </c>
      <c r="M10" s="9">
        <f>L10*100/35</f>
        <v>60</v>
      </c>
      <c r="N10" s="19" t="s">
        <v>42</v>
      </c>
      <c r="O10" s="19" t="s">
        <v>37</v>
      </c>
      <c r="P10" s="19" t="s">
        <v>43</v>
      </c>
      <c r="Q10" s="1" t="s">
        <v>170</v>
      </c>
    </row>
    <row r="11" spans="1:17" ht="15.75">
      <c r="A11" s="19"/>
      <c r="B11" s="20" t="s">
        <v>26</v>
      </c>
      <c r="C11" s="19" t="s">
        <v>27</v>
      </c>
      <c r="D11" s="19" t="s">
        <v>17</v>
      </c>
      <c r="E11" s="19" t="s">
        <v>18</v>
      </c>
      <c r="F11" s="21" t="s">
        <v>22</v>
      </c>
      <c r="G11" s="22">
        <v>37316</v>
      </c>
      <c r="H11" s="23" t="s">
        <v>15</v>
      </c>
      <c r="I11" s="23" t="s">
        <v>19</v>
      </c>
      <c r="J11" s="23">
        <v>10</v>
      </c>
      <c r="K11" s="23" t="s">
        <v>20</v>
      </c>
      <c r="L11" s="23">
        <v>20</v>
      </c>
      <c r="M11" s="9">
        <f>L11*100/35</f>
        <v>57.142857142857146</v>
      </c>
      <c r="N11" s="19" t="s">
        <v>36</v>
      </c>
      <c r="O11" s="19" t="s">
        <v>37</v>
      </c>
      <c r="P11" s="19" t="s">
        <v>38</v>
      </c>
      <c r="Q11" s="1" t="s">
        <v>170</v>
      </c>
    </row>
    <row r="12" spans="1:16" ht="15.75">
      <c r="A12" s="42" t="s">
        <v>67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7" ht="15.75">
      <c r="A13" s="19"/>
      <c r="B13" s="10" t="s">
        <v>28</v>
      </c>
      <c r="C13" s="25" t="s">
        <v>45</v>
      </c>
      <c r="D13" s="25" t="s">
        <v>33</v>
      </c>
      <c r="E13" s="25" t="s">
        <v>46</v>
      </c>
      <c r="F13" s="23" t="s">
        <v>47</v>
      </c>
      <c r="G13" s="22">
        <v>37260</v>
      </c>
      <c r="H13" s="23" t="s">
        <v>15</v>
      </c>
      <c r="I13" s="23" t="s">
        <v>19</v>
      </c>
      <c r="J13" s="23">
        <v>10</v>
      </c>
      <c r="K13" s="23" t="s">
        <v>20</v>
      </c>
      <c r="L13" s="23">
        <v>43</v>
      </c>
      <c r="M13" s="24">
        <f aca="true" t="shared" si="0" ref="M13:M18">L13*100/83</f>
        <v>51.80722891566265</v>
      </c>
      <c r="N13" s="19" t="s">
        <v>48</v>
      </c>
      <c r="O13" s="19" t="s">
        <v>37</v>
      </c>
      <c r="P13" s="19" t="s">
        <v>38</v>
      </c>
      <c r="Q13" s="1" t="s">
        <v>170</v>
      </c>
    </row>
    <row r="14" spans="1:17" ht="15.75">
      <c r="A14" s="19"/>
      <c r="B14" s="10" t="s">
        <v>49</v>
      </c>
      <c r="C14" s="25" t="s">
        <v>50</v>
      </c>
      <c r="D14" s="25" t="s">
        <v>51</v>
      </c>
      <c r="E14" s="25" t="s">
        <v>52</v>
      </c>
      <c r="F14" s="23" t="s">
        <v>47</v>
      </c>
      <c r="G14" s="22">
        <v>37418</v>
      </c>
      <c r="H14" s="23" t="s">
        <v>15</v>
      </c>
      <c r="I14" s="23" t="s">
        <v>19</v>
      </c>
      <c r="J14" s="23">
        <v>10</v>
      </c>
      <c r="K14" s="23" t="s">
        <v>20</v>
      </c>
      <c r="L14" s="23">
        <v>50</v>
      </c>
      <c r="M14" s="24">
        <f t="shared" si="0"/>
        <v>60.24096385542169</v>
      </c>
      <c r="N14" s="19" t="s">
        <v>48</v>
      </c>
      <c r="O14" s="19" t="s">
        <v>53</v>
      </c>
      <c r="P14" s="19" t="s">
        <v>46</v>
      </c>
      <c r="Q14" s="1" t="s">
        <v>170</v>
      </c>
    </row>
    <row r="15" spans="1:17" ht="15.75">
      <c r="A15" s="19"/>
      <c r="B15" s="10" t="s">
        <v>26</v>
      </c>
      <c r="C15" s="25" t="s">
        <v>54</v>
      </c>
      <c r="D15" s="25" t="s">
        <v>55</v>
      </c>
      <c r="E15" s="25" t="s">
        <v>56</v>
      </c>
      <c r="F15" s="23" t="s">
        <v>47</v>
      </c>
      <c r="G15" s="22">
        <v>37423</v>
      </c>
      <c r="H15" s="23" t="s">
        <v>15</v>
      </c>
      <c r="I15" s="23" t="s">
        <v>19</v>
      </c>
      <c r="J15" s="23">
        <v>10</v>
      </c>
      <c r="K15" s="23" t="s">
        <v>20</v>
      </c>
      <c r="L15" s="23">
        <v>43</v>
      </c>
      <c r="M15" s="24">
        <f t="shared" si="0"/>
        <v>51.80722891566265</v>
      </c>
      <c r="N15" s="19" t="s">
        <v>48</v>
      </c>
      <c r="O15" s="19" t="s">
        <v>53</v>
      </c>
      <c r="P15" s="19" t="s">
        <v>46</v>
      </c>
      <c r="Q15" s="1" t="s">
        <v>170</v>
      </c>
    </row>
    <row r="16" spans="1:17" ht="15.75">
      <c r="A16" s="19"/>
      <c r="B16" s="10" t="s">
        <v>57</v>
      </c>
      <c r="C16" s="25" t="s">
        <v>27</v>
      </c>
      <c r="D16" s="25" t="s">
        <v>17</v>
      </c>
      <c r="E16" s="25" t="s">
        <v>18</v>
      </c>
      <c r="F16" s="23" t="s">
        <v>47</v>
      </c>
      <c r="G16" s="22">
        <v>37316</v>
      </c>
      <c r="H16" s="23" t="s">
        <v>15</v>
      </c>
      <c r="I16" s="23" t="s">
        <v>19</v>
      </c>
      <c r="J16" s="23">
        <v>10</v>
      </c>
      <c r="K16" s="23" t="s">
        <v>20</v>
      </c>
      <c r="L16" s="23">
        <v>46</v>
      </c>
      <c r="M16" s="24">
        <f t="shared" si="0"/>
        <v>55.42168674698795</v>
      </c>
      <c r="N16" s="19" t="s">
        <v>48</v>
      </c>
      <c r="O16" s="19" t="s">
        <v>53</v>
      </c>
      <c r="P16" s="19" t="s">
        <v>46</v>
      </c>
      <c r="Q16" s="1" t="s">
        <v>170</v>
      </c>
    </row>
    <row r="17" spans="1:17" ht="15.75">
      <c r="A17" s="19"/>
      <c r="B17" s="10" t="s">
        <v>58</v>
      </c>
      <c r="C17" s="25" t="s">
        <v>59</v>
      </c>
      <c r="D17" s="25" t="s">
        <v>60</v>
      </c>
      <c r="E17" s="25" t="s">
        <v>61</v>
      </c>
      <c r="F17" s="23" t="s">
        <v>47</v>
      </c>
      <c r="G17" s="22">
        <v>37596</v>
      </c>
      <c r="H17" s="23" t="s">
        <v>15</v>
      </c>
      <c r="I17" s="23" t="s">
        <v>19</v>
      </c>
      <c r="J17" s="23">
        <v>10</v>
      </c>
      <c r="K17" s="23" t="s">
        <v>20</v>
      </c>
      <c r="L17" s="23">
        <v>47</v>
      </c>
      <c r="M17" s="24">
        <f t="shared" si="0"/>
        <v>56.626506024096386</v>
      </c>
      <c r="N17" s="19" t="s">
        <v>48</v>
      </c>
      <c r="O17" s="19" t="s">
        <v>53</v>
      </c>
      <c r="P17" s="19" t="s">
        <v>46</v>
      </c>
      <c r="Q17" s="1" t="s">
        <v>170</v>
      </c>
    </row>
    <row r="18" spans="1:17" ht="15.75">
      <c r="A18" s="19"/>
      <c r="B18" s="10" t="s">
        <v>62</v>
      </c>
      <c r="C18" s="25" t="s">
        <v>63</v>
      </c>
      <c r="D18" s="25" t="s">
        <v>64</v>
      </c>
      <c r="E18" s="25" t="s">
        <v>56</v>
      </c>
      <c r="F18" s="23" t="s">
        <v>47</v>
      </c>
      <c r="G18" s="22">
        <v>37334</v>
      </c>
      <c r="H18" s="23" t="s">
        <v>15</v>
      </c>
      <c r="I18" s="23" t="s">
        <v>19</v>
      </c>
      <c r="J18" s="23">
        <v>11</v>
      </c>
      <c r="K18" s="23" t="s">
        <v>20</v>
      </c>
      <c r="L18" s="23">
        <v>48</v>
      </c>
      <c r="M18" s="24">
        <f t="shared" si="0"/>
        <v>57.83132530120482</v>
      </c>
      <c r="N18" s="19" t="s">
        <v>65</v>
      </c>
      <c r="O18" s="19" t="s">
        <v>66</v>
      </c>
      <c r="P18" s="19" t="s">
        <v>46</v>
      </c>
      <c r="Q18" s="1" t="s">
        <v>170</v>
      </c>
    </row>
    <row r="19" spans="1:16" ht="15.75">
      <c r="A19" s="41" t="s">
        <v>78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17" ht="15.75">
      <c r="A20" s="19"/>
      <c r="B20" s="26" t="s">
        <v>68</v>
      </c>
      <c r="C20" s="25" t="s">
        <v>69</v>
      </c>
      <c r="D20" s="25" t="s">
        <v>70</v>
      </c>
      <c r="E20" s="25" t="s">
        <v>71</v>
      </c>
      <c r="F20" s="23" t="s">
        <v>21</v>
      </c>
      <c r="G20" s="22">
        <v>37082</v>
      </c>
      <c r="H20" s="23" t="s">
        <v>15</v>
      </c>
      <c r="I20" s="23" t="s">
        <v>19</v>
      </c>
      <c r="J20" s="23">
        <v>11</v>
      </c>
      <c r="K20" s="23" t="s">
        <v>20</v>
      </c>
      <c r="L20" s="24">
        <v>73</v>
      </c>
      <c r="M20" s="24">
        <f>L20*100/107</f>
        <v>68.22429906542057</v>
      </c>
      <c r="N20" s="19" t="s">
        <v>72</v>
      </c>
      <c r="O20" s="19" t="s">
        <v>73</v>
      </c>
      <c r="P20" s="19" t="s">
        <v>43</v>
      </c>
      <c r="Q20" s="1" t="s">
        <v>170</v>
      </c>
    </row>
    <row r="21" spans="1:17" ht="15.75">
      <c r="A21" s="19"/>
      <c r="B21" s="26" t="s">
        <v>74</v>
      </c>
      <c r="C21" s="25" t="s">
        <v>75</v>
      </c>
      <c r="D21" s="25" t="s">
        <v>76</v>
      </c>
      <c r="E21" s="25" t="s">
        <v>77</v>
      </c>
      <c r="F21" s="23" t="s">
        <v>21</v>
      </c>
      <c r="G21" s="22">
        <v>36971</v>
      </c>
      <c r="H21" s="23" t="s">
        <v>15</v>
      </c>
      <c r="I21" s="23" t="s">
        <v>19</v>
      </c>
      <c r="J21" s="23">
        <v>11</v>
      </c>
      <c r="K21" s="23" t="s">
        <v>20</v>
      </c>
      <c r="L21" s="24">
        <v>72</v>
      </c>
      <c r="M21" s="24">
        <f>L21*100/107</f>
        <v>67.28971962616822</v>
      </c>
      <c r="N21" s="19" t="s">
        <v>72</v>
      </c>
      <c r="O21" s="19" t="s">
        <v>73</v>
      </c>
      <c r="P21" s="19" t="s">
        <v>43</v>
      </c>
      <c r="Q21" s="1" t="s">
        <v>170</v>
      </c>
    </row>
    <row r="22" spans="1:16" ht="15.75">
      <c r="A22" s="41" t="s">
        <v>95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7" ht="15.75">
      <c r="A23" s="25"/>
      <c r="B23" s="10" t="s">
        <v>79</v>
      </c>
      <c r="C23" s="25" t="s">
        <v>80</v>
      </c>
      <c r="D23" s="25" t="s">
        <v>81</v>
      </c>
      <c r="E23" s="25" t="s">
        <v>82</v>
      </c>
      <c r="F23" s="23" t="s">
        <v>22</v>
      </c>
      <c r="G23" s="22">
        <v>37805</v>
      </c>
      <c r="H23" s="23" t="s">
        <v>15</v>
      </c>
      <c r="I23" s="23" t="s">
        <v>19</v>
      </c>
      <c r="J23" s="23">
        <v>9</v>
      </c>
      <c r="K23" s="23" t="s">
        <v>35</v>
      </c>
      <c r="L23" s="24">
        <v>34</v>
      </c>
      <c r="M23" s="24">
        <f>L23*100/48.5</f>
        <v>70.10309278350516</v>
      </c>
      <c r="N23" s="25" t="s">
        <v>83</v>
      </c>
      <c r="O23" s="25" t="s">
        <v>84</v>
      </c>
      <c r="P23" s="25" t="s">
        <v>85</v>
      </c>
      <c r="Q23" s="1" t="s">
        <v>170</v>
      </c>
    </row>
    <row r="24" spans="1:17" ht="15.75">
      <c r="A24" s="25"/>
      <c r="B24" s="10" t="s">
        <v>86</v>
      </c>
      <c r="C24" s="25" t="s">
        <v>50</v>
      </c>
      <c r="D24" s="25" t="s">
        <v>51</v>
      </c>
      <c r="E24" s="25" t="s">
        <v>52</v>
      </c>
      <c r="F24" s="23" t="s">
        <v>22</v>
      </c>
      <c r="G24" s="22">
        <v>37418</v>
      </c>
      <c r="H24" s="23" t="s">
        <v>15</v>
      </c>
      <c r="I24" s="23" t="s">
        <v>19</v>
      </c>
      <c r="J24" s="23">
        <v>10</v>
      </c>
      <c r="K24" s="23" t="s">
        <v>20</v>
      </c>
      <c r="L24" s="24">
        <v>48.5</v>
      </c>
      <c r="M24" s="24">
        <f>L24*100/71.5</f>
        <v>67.83216783216783</v>
      </c>
      <c r="N24" s="25" t="s">
        <v>83</v>
      </c>
      <c r="O24" s="25" t="s">
        <v>84</v>
      </c>
      <c r="P24" s="25" t="s">
        <v>85</v>
      </c>
      <c r="Q24" s="1" t="s">
        <v>170</v>
      </c>
    </row>
    <row r="25" spans="1:17" ht="15.75">
      <c r="A25" s="25"/>
      <c r="B25" s="10" t="s">
        <v>26</v>
      </c>
      <c r="C25" s="25" t="s">
        <v>87</v>
      </c>
      <c r="D25" s="25" t="s">
        <v>88</v>
      </c>
      <c r="E25" s="25" t="s">
        <v>89</v>
      </c>
      <c r="F25" s="23" t="s">
        <v>22</v>
      </c>
      <c r="G25" s="22">
        <v>37357</v>
      </c>
      <c r="H25" s="23" t="s">
        <v>15</v>
      </c>
      <c r="I25" s="23" t="s">
        <v>19</v>
      </c>
      <c r="J25" s="23">
        <v>10</v>
      </c>
      <c r="K25" s="23" t="s">
        <v>20</v>
      </c>
      <c r="L25" s="24">
        <v>44.5</v>
      </c>
      <c r="M25" s="24">
        <f>L25*100/71.5</f>
        <v>62.23776223776224</v>
      </c>
      <c r="N25" s="25" t="s">
        <v>83</v>
      </c>
      <c r="O25" s="25" t="s">
        <v>84</v>
      </c>
      <c r="P25" s="25" t="s">
        <v>85</v>
      </c>
      <c r="Q25" s="1" t="s">
        <v>170</v>
      </c>
    </row>
    <row r="26" spans="1:17" ht="15.75">
      <c r="A26" s="25"/>
      <c r="B26" s="10" t="s">
        <v>90</v>
      </c>
      <c r="C26" s="25" t="s">
        <v>27</v>
      </c>
      <c r="D26" s="25" t="s">
        <v>17</v>
      </c>
      <c r="E26" s="25" t="s">
        <v>18</v>
      </c>
      <c r="F26" s="23" t="s">
        <v>22</v>
      </c>
      <c r="G26" s="22">
        <v>37316</v>
      </c>
      <c r="H26" s="23" t="s">
        <v>15</v>
      </c>
      <c r="I26" s="23" t="s">
        <v>19</v>
      </c>
      <c r="J26" s="23">
        <v>10</v>
      </c>
      <c r="K26" s="23" t="s">
        <v>35</v>
      </c>
      <c r="L26" s="24">
        <v>53</v>
      </c>
      <c r="M26" s="24">
        <f>L26*100/71.5</f>
        <v>74.12587412587412</v>
      </c>
      <c r="N26" s="25" t="s">
        <v>83</v>
      </c>
      <c r="O26" s="25" t="s">
        <v>84</v>
      </c>
      <c r="P26" s="25" t="s">
        <v>85</v>
      </c>
      <c r="Q26" s="1" t="s">
        <v>170</v>
      </c>
    </row>
    <row r="27" spans="1:17" ht="15.75">
      <c r="A27" s="27"/>
      <c r="B27" s="28" t="s">
        <v>91</v>
      </c>
      <c r="C27" s="27" t="s">
        <v>92</v>
      </c>
      <c r="D27" s="27" t="s">
        <v>93</v>
      </c>
      <c r="E27" s="27" t="s">
        <v>94</v>
      </c>
      <c r="F27" s="29" t="s">
        <v>22</v>
      </c>
      <c r="G27" s="30">
        <v>36968</v>
      </c>
      <c r="H27" s="29" t="s">
        <v>15</v>
      </c>
      <c r="I27" s="29" t="s">
        <v>19</v>
      </c>
      <c r="J27" s="31">
        <v>11</v>
      </c>
      <c r="K27" s="29" t="s">
        <v>35</v>
      </c>
      <c r="L27" s="32">
        <v>69.5</v>
      </c>
      <c r="M27" s="32">
        <f>L27*100/93.5</f>
        <v>74.33155080213903</v>
      </c>
      <c r="N27" s="27" t="s">
        <v>83</v>
      </c>
      <c r="O27" s="27" t="s">
        <v>84</v>
      </c>
      <c r="P27" s="27" t="s">
        <v>85</v>
      </c>
      <c r="Q27" s="1" t="s">
        <v>170</v>
      </c>
    </row>
    <row r="28" spans="1:16" ht="15.75">
      <c r="A28" s="41" t="s">
        <v>110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7" ht="15.75">
      <c r="A29" s="33"/>
      <c r="B29" s="10" t="s">
        <v>26</v>
      </c>
      <c r="C29" s="25" t="s">
        <v>27</v>
      </c>
      <c r="D29" s="25" t="s">
        <v>17</v>
      </c>
      <c r="E29" s="25" t="s">
        <v>18</v>
      </c>
      <c r="F29" s="23" t="s">
        <v>22</v>
      </c>
      <c r="G29" s="22">
        <v>37316</v>
      </c>
      <c r="H29" s="23" t="s">
        <v>15</v>
      </c>
      <c r="I29" s="23" t="s">
        <v>19</v>
      </c>
      <c r="J29" s="34">
        <v>10</v>
      </c>
      <c r="K29" s="23" t="s">
        <v>20</v>
      </c>
      <c r="L29" s="24">
        <v>60</v>
      </c>
      <c r="M29" s="24">
        <f aca="true" t="shared" si="1" ref="M29:M34">L29*100/88</f>
        <v>68.18181818181819</v>
      </c>
      <c r="N29" s="19" t="s">
        <v>96</v>
      </c>
      <c r="O29" s="19" t="s">
        <v>97</v>
      </c>
      <c r="P29" s="19" t="s">
        <v>52</v>
      </c>
      <c r="Q29" s="1" t="s">
        <v>170</v>
      </c>
    </row>
    <row r="30" spans="1:17" ht="15.75">
      <c r="A30" s="33"/>
      <c r="B30" s="10" t="s">
        <v>57</v>
      </c>
      <c r="C30" s="25" t="s">
        <v>98</v>
      </c>
      <c r="D30" s="25" t="s">
        <v>99</v>
      </c>
      <c r="E30" s="25" t="s">
        <v>77</v>
      </c>
      <c r="F30" s="23" t="s">
        <v>21</v>
      </c>
      <c r="G30" s="22">
        <v>37551</v>
      </c>
      <c r="H30" s="23" t="s">
        <v>15</v>
      </c>
      <c r="I30" s="23" t="s">
        <v>19</v>
      </c>
      <c r="J30" s="34">
        <v>10</v>
      </c>
      <c r="K30" s="23" t="s">
        <v>20</v>
      </c>
      <c r="L30" s="24">
        <v>61</v>
      </c>
      <c r="M30" s="24">
        <f t="shared" si="1"/>
        <v>69.31818181818181</v>
      </c>
      <c r="N30" s="19" t="s">
        <v>96</v>
      </c>
      <c r="O30" s="19" t="s">
        <v>97</v>
      </c>
      <c r="P30" s="19" t="s">
        <v>52</v>
      </c>
      <c r="Q30" s="1" t="s">
        <v>170</v>
      </c>
    </row>
    <row r="31" spans="1:17" ht="15.75">
      <c r="A31" s="33"/>
      <c r="B31" s="10" t="s">
        <v>100</v>
      </c>
      <c r="C31" s="25" t="s">
        <v>69</v>
      </c>
      <c r="D31" s="25" t="s">
        <v>70</v>
      </c>
      <c r="E31" s="25" t="s">
        <v>71</v>
      </c>
      <c r="F31" s="23" t="s">
        <v>21</v>
      </c>
      <c r="G31" s="22">
        <v>37082</v>
      </c>
      <c r="H31" s="23" t="s">
        <v>15</v>
      </c>
      <c r="I31" s="23" t="s">
        <v>19</v>
      </c>
      <c r="J31" s="34">
        <v>11</v>
      </c>
      <c r="K31" s="23" t="s">
        <v>20</v>
      </c>
      <c r="L31" s="24">
        <v>54</v>
      </c>
      <c r="M31" s="24">
        <f t="shared" si="1"/>
        <v>61.36363636363637</v>
      </c>
      <c r="N31" s="19" t="s">
        <v>96</v>
      </c>
      <c r="O31" s="19" t="s">
        <v>97</v>
      </c>
      <c r="P31" s="19" t="s">
        <v>52</v>
      </c>
      <c r="Q31" s="1" t="s">
        <v>170</v>
      </c>
    </row>
    <row r="32" spans="1:17" ht="15.75">
      <c r="A32" s="33"/>
      <c r="B32" s="10" t="s">
        <v>101</v>
      </c>
      <c r="C32" s="25" t="s">
        <v>63</v>
      </c>
      <c r="D32" s="25" t="s">
        <v>64</v>
      </c>
      <c r="E32" s="25" t="s">
        <v>56</v>
      </c>
      <c r="F32" s="23" t="s">
        <v>22</v>
      </c>
      <c r="G32" s="22">
        <v>37334</v>
      </c>
      <c r="H32" s="23" t="s">
        <v>15</v>
      </c>
      <c r="I32" s="23" t="s">
        <v>19</v>
      </c>
      <c r="J32" s="34">
        <v>11</v>
      </c>
      <c r="K32" s="23" t="s">
        <v>20</v>
      </c>
      <c r="L32" s="24">
        <v>48</v>
      </c>
      <c r="M32" s="24">
        <f t="shared" si="1"/>
        <v>54.54545454545455</v>
      </c>
      <c r="N32" s="19" t="s">
        <v>96</v>
      </c>
      <c r="O32" s="19" t="s">
        <v>97</v>
      </c>
      <c r="P32" s="19" t="s">
        <v>52</v>
      </c>
      <c r="Q32" s="1" t="s">
        <v>170</v>
      </c>
    </row>
    <row r="33" spans="1:17" ht="15.75">
      <c r="A33" s="33"/>
      <c r="B33" s="10" t="s">
        <v>62</v>
      </c>
      <c r="C33" s="25" t="s">
        <v>102</v>
      </c>
      <c r="D33" s="25" t="s">
        <v>103</v>
      </c>
      <c r="E33" s="25" t="s">
        <v>104</v>
      </c>
      <c r="F33" s="23" t="s">
        <v>21</v>
      </c>
      <c r="G33" s="22">
        <v>37112</v>
      </c>
      <c r="H33" s="23" t="s">
        <v>15</v>
      </c>
      <c r="I33" s="23" t="s">
        <v>19</v>
      </c>
      <c r="J33" s="34">
        <v>11</v>
      </c>
      <c r="K33" s="23" t="s">
        <v>20</v>
      </c>
      <c r="L33" s="24">
        <v>48</v>
      </c>
      <c r="M33" s="24">
        <f t="shared" si="1"/>
        <v>54.54545454545455</v>
      </c>
      <c r="N33" s="19" t="s">
        <v>96</v>
      </c>
      <c r="O33" s="19" t="s">
        <v>97</v>
      </c>
      <c r="P33" s="19" t="s">
        <v>52</v>
      </c>
      <c r="Q33" s="1" t="s">
        <v>170</v>
      </c>
    </row>
    <row r="34" spans="1:17" ht="15.75">
      <c r="A34" s="33"/>
      <c r="B34" s="10" t="s">
        <v>105</v>
      </c>
      <c r="C34" s="25" t="s">
        <v>106</v>
      </c>
      <c r="D34" s="25" t="s">
        <v>107</v>
      </c>
      <c r="E34" s="25" t="s">
        <v>108</v>
      </c>
      <c r="F34" s="23" t="s">
        <v>21</v>
      </c>
      <c r="G34" s="22">
        <v>37093</v>
      </c>
      <c r="H34" s="23" t="s">
        <v>15</v>
      </c>
      <c r="I34" s="23" t="s">
        <v>19</v>
      </c>
      <c r="J34" s="34">
        <v>11</v>
      </c>
      <c r="K34" s="23" t="s">
        <v>109</v>
      </c>
      <c r="L34" s="24">
        <v>43</v>
      </c>
      <c r="M34" s="24">
        <f t="shared" si="1"/>
        <v>48.86363636363637</v>
      </c>
      <c r="N34" s="19" t="s">
        <v>96</v>
      </c>
      <c r="O34" s="19" t="s">
        <v>97</v>
      </c>
      <c r="P34" s="19" t="s">
        <v>52</v>
      </c>
      <c r="Q34" s="1" t="s">
        <v>170</v>
      </c>
    </row>
    <row r="35" spans="1:16" ht="15.75">
      <c r="A35" s="41" t="s">
        <v>113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1:17" ht="15.75">
      <c r="A36" s="8"/>
      <c r="B36" s="10" t="s">
        <v>86</v>
      </c>
      <c r="C36" s="25" t="s">
        <v>111</v>
      </c>
      <c r="D36" s="25" t="s">
        <v>112</v>
      </c>
      <c r="E36" s="25" t="s">
        <v>89</v>
      </c>
      <c r="F36" s="23" t="s">
        <v>22</v>
      </c>
      <c r="G36" s="22">
        <v>37544</v>
      </c>
      <c r="H36" s="23" t="s">
        <v>15</v>
      </c>
      <c r="I36" s="23" t="s">
        <v>19</v>
      </c>
      <c r="J36" s="34">
        <v>10</v>
      </c>
      <c r="K36" s="23" t="s">
        <v>35</v>
      </c>
      <c r="L36" s="24">
        <v>60</v>
      </c>
      <c r="M36" s="24">
        <f>L36*100/70</f>
        <v>85.71428571428571</v>
      </c>
      <c r="N36" s="19" t="s">
        <v>48</v>
      </c>
      <c r="O36" s="19" t="s">
        <v>53</v>
      </c>
      <c r="P36" s="19" t="s">
        <v>46</v>
      </c>
      <c r="Q36" s="1" t="s">
        <v>170</v>
      </c>
    </row>
    <row r="37" spans="1:16" ht="15.75">
      <c r="A37" s="41" t="s">
        <v>121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</row>
    <row r="38" spans="1:17" ht="15.75">
      <c r="A38" s="25"/>
      <c r="B38" s="10" t="s">
        <v>114</v>
      </c>
      <c r="C38" s="25" t="s">
        <v>115</v>
      </c>
      <c r="D38" s="25" t="s">
        <v>116</v>
      </c>
      <c r="E38" s="25" t="s">
        <v>117</v>
      </c>
      <c r="F38" s="23" t="s">
        <v>22</v>
      </c>
      <c r="G38" s="22">
        <v>37705</v>
      </c>
      <c r="H38" s="23" t="s">
        <v>15</v>
      </c>
      <c r="I38" s="23" t="s">
        <v>19</v>
      </c>
      <c r="J38" s="34">
        <v>9</v>
      </c>
      <c r="K38" s="23" t="s">
        <v>20</v>
      </c>
      <c r="L38" s="24">
        <v>27</v>
      </c>
      <c r="M38" s="24">
        <f>L38*100/50</f>
        <v>54</v>
      </c>
      <c r="N38" s="25" t="s">
        <v>118</v>
      </c>
      <c r="O38" s="25" t="s">
        <v>37</v>
      </c>
      <c r="P38" s="25" t="s">
        <v>89</v>
      </c>
      <c r="Q38" s="1" t="s">
        <v>170</v>
      </c>
    </row>
    <row r="39" spans="1:17" ht="15.75">
      <c r="A39" s="25"/>
      <c r="B39" s="10" t="s">
        <v>28</v>
      </c>
      <c r="C39" s="25" t="s">
        <v>54</v>
      </c>
      <c r="D39" s="25" t="s">
        <v>55</v>
      </c>
      <c r="E39" s="25" t="s">
        <v>56</v>
      </c>
      <c r="F39" s="23" t="s">
        <v>22</v>
      </c>
      <c r="G39" s="22">
        <v>37423</v>
      </c>
      <c r="H39" s="23" t="s">
        <v>15</v>
      </c>
      <c r="I39" s="23" t="s">
        <v>19</v>
      </c>
      <c r="J39" s="34">
        <v>10</v>
      </c>
      <c r="K39" s="23" t="s">
        <v>20</v>
      </c>
      <c r="L39" s="24">
        <v>27</v>
      </c>
      <c r="M39" s="24">
        <f>L39*100/50</f>
        <v>54</v>
      </c>
      <c r="N39" s="25" t="s">
        <v>119</v>
      </c>
      <c r="O39" s="25" t="s">
        <v>17</v>
      </c>
      <c r="P39" s="25" t="s">
        <v>120</v>
      </c>
      <c r="Q39" s="1" t="s">
        <v>170</v>
      </c>
    </row>
    <row r="40" spans="1:17" ht="15.75">
      <c r="A40" s="25"/>
      <c r="B40" s="10" t="s">
        <v>86</v>
      </c>
      <c r="C40" s="25" t="s">
        <v>27</v>
      </c>
      <c r="D40" s="25" t="s">
        <v>17</v>
      </c>
      <c r="E40" s="25" t="s">
        <v>18</v>
      </c>
      <c r="F40" s="23" t="s">
        <v>22</v>
      </c>
      <c r="G40" s="22">
        <v>37316</v>
      </c>
      <c r="H40" s="23" t="s">
        <v>15</v>
      </c>
      <c r="I40" s="23" t="s">
        <v>19</v>
      </c>
      <c r="J40" s="34">
        <v>10</v>
      </c>
      <c r="K40" s="23" t="s">
        <v>20</v>
      </c>
      <c r="L40" s="24">
        <v>27</v>
      </c>
      <c r="M40" s="24">
        <f>L40*100/50</f>
        <v>54</v>
      </c>
      <c r="N40" s="25" t="s">
        <v>119</v>
      </c>
      <c r="O40" s="25" t="s">
        <v>17</v>
      </c>
      <c r="P40" s="25" t="s">
        <v>120</v>
      </c>
      <c r="Q40" s="1" t="s">
        <v>170</v>
      </c>
    </row>
    <row r="41" spans="1:16" ht="15.75">
      <c r="A41" s="41" t="s">
        <v>125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1:17" ht="15.75">
      <c r="A42" s="25"/>
      <c r="B42" s="10" t="s">
        <v>101</v>
      </c>
      <c r="C42" s="25" t="s">
        <v>92</v>
      </c>
      <c r="D42" s="25" t="s">
        <v>93</v>
      </c>
      <c r="E42" s="25" t="s">
        <v>94</v>
      </c>
      <c r="F42" s="23" t="s">
        <v>22</v>
      </c>
      <c r="G42" s="22">
        <v>36968</v>
      </c>
      <c r="H42" s="23" t="s">
        <v>15</v>
      </c>
      <c r="I42" s="23" t="s">
        <v>19</v>
      </c>
      <c r="J42" s="34">
        <v>11</v>
      </c>
      <c r="K42" s="23" t="s">
        <v>20</v>
      </c>
      <c r="L42" s="24">
        <v>28</v>
      </c>
      <c r="M42" s="24">
        <f>L42*100/50</f>
        <v>56</v>
      </c>
      <c r="N42" s="19" t="s">
        <v>122</v>
      </c>
      <c r="O42" s="19" t="s">
        <v>123</v>
      </c>
      <c r="P42" s="19" t="s">
        <v>124</v>
      </c>
      <c r="Q42" s="1" t="s">
        <v>170</v>
      </c>
    </row>
    <row r="43" spans="1:16" ht="15.75">
      <c r="A43" s="41" t="s">
        <v>142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1:17" ht="15.75">
      <c r="A44" s="25"/>
      <c r="B44" s="10" t="s">
        <v>28</v>
      </c>
      <c r="C44" s="25" t="s">
        <v>45</v>
      </c>
      <c r="D44" s="25" t="s">
        <v>126</v>
      </c>
      <c r="E44" s="25" t="s">
        <v>46</v>
      </c>
      <c r="F44" s="23" t="s">
        <v>22</v>
      </c>
      <c r="G44" s="22">
        <v>37260</v>
      </c>
      <c r="H44" s="23" t="s">
        <v>15</v>
      </c>
      <c r="I44" s="23" t="s">
        <v>19</v>
      </c>
      <c r="J44" s="34">
        <v>10</v>
      </c>
      <c r="K44" s="23" t="s">
        <v>20</v>
      </c>
      <c r="L44" s="24">
        <v>79.05</v>
      </c>
      <c r="M44" s="9">
        <f aca="true" t="shared" si="2" ref="M44:M49">L44</f>
        <v>79.05</v>
      </c>
      <c r="N44" s="19" t="s">
        <v>127</v>
      </c>
      <c r="O44" s="19" t="s">
        <v>128</v>
      </c>
      <c r="P44" s="19" t="s">
        <v>43</v>
      </c>
      <c r="Q44" s="1" t="s">
        <v>170</v>
      </c>
    </row>
    <row r="45" spans="1:17" ht="15.75">
      <c r="A45" s="25"/>
      <c r="B45" s="10" t="s">
        <v>86</v>
      </c>
      <c r="C45" s="25" t="s">
        <v>129</v>
      </c>
      <c r="D45" s="25" t="s">
        <v>130</v>
      </c>
      <c r="E45" s="25" t="s">
        <v>131</v>
      </c>
      <c r="F45" s="23" t="s">
        <v>22</v>
      </c>
      <c r="G45" s="22">
        <v>37846</v>
      </c>
      <c r="H45" s="23" t="s">
        <v>15</v>
      </c>
      <c r="I45" s="23" t="s">
        <v>19</v>
      </c>
      <c r="J45" s="34">
        <v>10</v>
      </c>
      <c r="K45" s="23" t="s">
        <v>20</v>
      </c>
      <c r="L45" s="24">
        <v>76.5</v>
      </c>
      <c r="M45" s="9">
        <f t="shared" si="2"/>
        <v>76.5</v>
      </c>
      <c r="N45" s="19" t="s">
        <v>127</v>
      </c>
      <c r="O45" s="19" t="s">
        <v>128</v>
      </c>
      <c r="P45" s="19" t="s">
        <v>43</v>
      </c>
      <c r="Q45" s="1" t="s">
        <v>170</v>
      </c>
    </row>
    <row r="46" spans="1:17" ht="15.75">
      <c r="A46" s="25"/>
      <c r="B46" s="10" t="s">
        <v>100</v>
      </c>
      <c r="C46" s="25" t="s">
        <v>132</v>
      </c>
      <c r="D46" s="25" t="s">
        <v>33</v>
      </c>
      <c r="E46" s="25" t="s">
        <v>34</v>
      </c>
      <c r="F46" s="23" t="s">
        <v>22</v>
      </c>
      <c r="G46" s="22">
        <v>37040</v>
      </c>
      <c r="H46" s="23" t="s">
        <v>15</v>
      </c>
      <c r="I46" s="23" t="s">
        <v>19</v>
      </c>
      <c r="J46" s="34">
        <v>11</v>
      </c>
      <c r="K46" s="23" t="s">
        <v>20</v>
      </c>
      <c r="L46" s="24">
        <v>75</v>
      </c>
      <c r="M46" s="24">
        <f t="shared" si="2"/>
        <v>75</v>
      </c>
      <c r="N46" s="19" t="s">
        <v>127</v>
      </c>
      <c r="O46" s="19" t="s">
        <v>128</v>
      </c>
      <c r="P46" s="19" t="s">
        <v>43</v>
      </c>
      <c r="Q46" s="1" t="s">
        <v>170</v>
      </c>
    </row>
    <row r="47" spans="1:17" ht="15.75">
      <c r="A47" s="19"/>
      <c r="B47" s="20" t="s">
        <v>133</v>
      </c>
      <c r="C47" s="19" t="s">
        <v>134</v>
      </c>
      <c r="D47" s="19" t="s">
        <v>135</v>
      </c>
      <c r="E47" s="19" t="s">
        <v>136</v>
      </c>
      <c r="F47" s="23" t="s">
        <v>21</v>
      </c>
      <c r="G47" s="22">
        <v>37736</v>
      </c>
      <c r="H47" s="23" t="s">
        <v>15</v>
      </c>
      <c r="I47" s="23" t="s">
        <v>19</v>
      </c>
      <c r="J47" s="34">
        <v>9</v>
      </c>
      <c r="K47" s="23" t="s">
        <v>20</v>
      </c>
      <c r="L47" s="24">
        <v>80.8</v>
      </c>
      <c r="M47" s="24">
        <f t="shared" si="2"/>
        <v>80.8</v>
      </c>
      <c r="N47" s="19" t="s">
        <v>137</v>
      </c>
      <c r="O47" s="19" t="s">
        <v>138</v>
      </c>
      <c r="P47" s="19" t="s">
        <v>139</v>
      </c>
      <c r="Q47" s="1" t="s">
        <v>170</v>
      </c>
    </row>
    <row r="48" spans="1:17" ht="15.75">
      <c r="A48" s="19"/>
      <c r="B48" s="20" t="s">
        <v>26</v>
      </c>
      <c r="C48" s="19" t="s">
        <v>98</v>
      </c>
      <c r="D48" s="19" t="s">
        <v>99</v>
      </c>
      <c r="E48" s="19" t="s">
        <v>77</v>
      </c>
      <c r="F48" s="23" t="s">
        <v>21</v>
      </c>
      <c r="G48" s="22">
        <v>37551</v>
      </c>
      <c r="H48" s="23" t="s">
        <v>15</v>
      </c>
      <c r="I48" s="23" t="s">
        <v>19</v>
      </c>
      <c r="J48" s="34">
        <v>10</v>
      </c>
      <c r="K48" s="23" t="s">
        <v>20</v>
      </c>
      <c r="L48" s="24">
        <v>84.5</v>
      </c>
      <c r="M48" s="24">
        <f t="shared" si="2"/>
        <v>84.5</v>
      </c>
      <c r="N48" s="19" t="s">
        <v>137</v>
      </c>
      <c r="O48" s="19" t="s">
        <v>138</v>
      </c>
      <c r="P48" s="19" t="s">
        <v>139</v>
      </c>
      <c r="Q48" s="1" t="s">
        <v>170</v>
      </c>
    </row>
    <row r="49" spans="1:17" ht="15.75">
      <c r="A49" s="19"/>
      <c r="B49" s="20" t="s">
        <v>57</v>
      </c>
      <c r="C49" s="19" t="s">
        <v>140</v>
      </c>
      <c r="D49" s="19" t="s">
        <v>23</v>
      </c>
      <c r="E49" s="19" t="s">
        <v>141</v>
      </c>
      <c r="F49" s="23" t="s">
        <v>21</v>
      </c>
      <c r="G49" s="22">
        <v>37515</v>
      </c>
      <c r="H49" s="23" t="s">
        <v>15</v>
      </c>
      <c r="I49" s="23" t="s">
        <v>19</v>
      </c>
      <c r="J49" s="34">
        <v>10</v>
      </c>
      <c r="K49" s="23" t="s">
        <v>20</v>
      </c>
      <c r="L49" s="24">
        <v>82.4</v>
      </c>
      <c r="M49" s="24">
        <f t="shared" si="2"/>
        <v>82.4</v>
      </c>
      <c r="N49" s="19" t="s">
        <v>137</v>
      </c>
      <c r="O49" s="19" t="s">
        <v>138</v>
      </c>
      <c r="P49" s="19" t="s">
        <v>139</v>
      </c>
      <c r="Q49" s="1" t="s">
        <v>170</v>
      </c>
    </row>
    <row r="50" spans="1:16" ht="15.75">
      <c r="A50" s="41" t="s">
        <v>151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</row>
    <row r="51" spans="1:17" ht="15.75">
      <c r="A51" s="25"/>
      <c r="B51" s="10" t="s">
        <v>150</v>
      </c>
      <c r="C51" s="25" t="s">
        <v>149</v>
      </c>
      <c r="D51" s="25" t="s">
        <v>148</v>
      </c>
      <c r="E51" s="25" t="s">
        <v>43</v>
      </c>
      <c r="F51" s="23" t="s">
        <v>22</v>
      </c>
      <c r="G51" s="22">
        <v>38575</v>
      </c>
      <c r="H51" s="23" t="s">
        <v>15</v>
      </c>
      <c r="I51" s="23" t="s">
        <v>19</v>
      </c>
      <c r="J51" s="34">
        <v>7</v>
      </c>
      <c r="K51" s="23" t="s">
        <v>35</v>
      </c>
      <c r="L51" s="24">
        <v>53</v>
      </c>
      <c r="M51" s="24">
        <f>L51*100/65</f>
        <v>81.53846153846153</v>
      </c>
      <c r="N51" s="19" t="s">
        <v>144</v>
      </c>
      <c r="O51" s="19" t="s">
        <v>73</v>
      </c>
      <c r="P51" s="19" t="s">
        <v>143</v>
      </c>
      <c r="Q51" s="1" t="s">
        <v>170</v>
      </c>
    </row>
    <row r="52" spans="1:17" ht="15.75">
      <c r="A52" s="25"/>
      <c r="B52" s="10" t="s">
        <v>147</v>
      </c>
      <c r="C52" s="25" t="s">
        <v>146</v>
      </c>
      <c r="D52" s="25" t="s">
        <v>33</v>
      </c>
      <c r="E52" s="25" t="s">
        <v>145</v>
      </c>
      <c r="F52" s="23" t="s">
        <v>22</v>
      </c>
      <c r="G52" s="22">
        <v>37988</v>
      </c>
      <c r="H52" s="23" t="s">
        <v>15</v>
      </c>
      <c r="I52" s="23" t="s">
        <v>19</v>
      </c>
      <c r="J52" s="34">
        <v>8</v>
      </c>
      <c r="K52" s="23" t="s">
        <v>35</v>
      </c>
      <c r="L52" s="24">
        <v>50.5</v>
      </c>
      <c r="M52" s="24">
        <f>L52*100/65</f>
        <v>77.6923076923077</v>
      </c>
      <c r="N52" s="19" t="s">
        <v>144</v>
      </c>
      <c r="O52" s="19" t="s">
        <v>73</v>
      </c>
      <c r="P52" s="19" t="s">
        <v>143</v>
      </c>
      <c r="Q52" s="1" t="s">
        <v>170</v>
      </c>
    </row>
    <row r="53" spans="1:17" ht="15.75">
      <c r="A53" s="25"/>
      <c r="B53" s="10" t="s">
        <v>168</v>
      </c>
      <c r="C53" s="36" t="s">
        <v>132</v>
      </c>
      <c r="D53" s="37" t="s">
        <v>165</v>
      </c>
      <c r="E53" s="37" t="s">
        <v>52</v>
      </c>
      <c r="F53" s="23" t="s">
        <v>22</v>
      </c>
      <c r="G53" s="22">
        <v>38145</v>
      </c>
      <c r="H53" s="23" t="s">
        <v>15</v>
      </c>
      <c r="I53" s="23" t="s">
        <v>19</v>
      </c>
      <c r="J53" s="34">
        <v>8</v>
      </c>
      <c r="K53" s="23"/>
      <c r="L53" s="24"/>
      <c r="M53" s="24"/>
      <c r="N53" s="19" t="s">
        <v>144</v>
      </c>
      <c r="O53" s="19" t="s">
        <v>73</v>
      </c>
      <c r="P53" s="19" t="s">
        <v>143</v>
      </c>
      <c r="Q53" s="1" t="s">
        <v>170</v>
      </c>
    </row>
    <row r="54" spans="1:17" ht="15.75">
      <c r="A54" s="25"/>
      <c r="B54" s="10" t="s">
        <v>169</v>
      </c>
      <c r="C54" s="36" t="s">
        <v>166</v>
      </c>
      <c r="D54" s="37" t="s">
        <v>148</v>
      </c>
      <c r="E54" s="37" t="s">
        <v>167</v>
      </c>
      <c r="F54" s="23" t="s">
        <v>22</v>
      </c>
      <c r="G54" s="43">
        <v>38390</v>
      </c>
      <c r="H54" s="23" t="s">
        <v>15</v>
      </c>
      <c r="I54" s="23" t="s">
        <v>19</v>
      </c>
      <c r="J54" s="34">
        <v>8</v>
      </c>
      <c r="K54" s="23"/>
      <c r="L54" s="24"/>
      <c r="M54" s="24"/>
      <c r="N54" s="19" t="s">
        <v>144</v>
      </c>
      <c r="O54" s="19" t="s">
        <v>73</v>
      </c>
      <c r="P54" s="19" t="s">
        <v>143</v>
      </c>
      <c r="Q54" s="1" t="s">
        <v>170</v>
      </c>
    </row>
    <row r="55" spans="1:16" ht="15.75">
      <c r="A55" s="41" t="s">
        <v>152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1:17" ht="15.75">
      <c r="A56" s="19"/>
      <c r="B56" s="20" t="s">
        <v>105</v>
      </c>
      <c r="C56" s="19" t="s">
        <v>69</v>
      </c>
      <c r="D56" s="19" t="s">
        <v>70</v>
      </c>
      <c r="E56" s="19" t="s">
        <v>71</v>
      </c>
      <c r="F56" s="23" t="s">
        <v>21</v>
      </c>
      <c r="G56" s="22">
        <v>37082</v>
      </c>
      <c r="H56" s="23" t="s">
        <v>15</v>
      </c>
      <c r="I56" s="23" t="s">
        <v>19</v>
      </c>
      <c r="J56" s="34">
        <v>11</v>
      </c>
      <c r="K56" s="23" t="s">
        <v>20</v>
      </c>
      <c r="L56" s="24">
        <v>173</v>
      </c>
      <c r="M56" s="24">
        <f>L56*100/280</f>
        <v>61.785714285714285</v>
      </c>
      <c r="N56" s="19" t="s">
        <v>72</v>
      </c>
      <c r="O56" s="19" t="s">
        <v>73</v>
      </c>
      <c r="P56" s="19" t="s">
        <v>43</v>
      </c>
      <c r="Q56" s="1" t="s">
        <v>170</v>
      </c>
    </row>
    <row r="57" spans="1:17" ht="15.75">
      <c r="A57" s="19"/>
      <c r="B57" s="20" t="s">
        <v>74</v>
      </c>
      <c r="C57" s="19" t="s">
        <v>75</v>
      </c>
      <c r="D57" s="19" t="s">
        <v>76</v>
      </c>
      <c r="E57" s="19" t="s">
        <v>77</v>
      </c>
      <c r="F57" s="23" t="s">
        <v>21</v>
      </c>
      <c r="G57" s="22">
        <v>36971</v>
      </c>
      <c r="H57" s="23" t="s">
        <v>15</v>
      </c>
      <c r="I57" s="23" t="s">
        <v>19</v>
      </c>
      <c r="J57" s="34">
        <v>11</v>
      </c>
      <c r="K57" s="23" t="s">
        <v>20</v>
      </c>
      <c r="L57" s="24">
        <v>167</v>
      </c>
      <c r="M57" s="24">
        <f>L57*100/280</f>
        <v>59.642857142857146</v>
      </c>
      <c r="N57" s="19" t="s">
        <v>72</v>
      </c>
      <c r="O57" s="19" t="s">
        <v>73</v>
      </c>
      <c r="P57" s="19" t="s">
        <v>43</v>
      </c>
      <c r="Q57" s="1" t="s">
        <v>170</v>
      </c>
    </row>
    <row r="58" spans="1:16" ht="15.75">
      <c r="A58" s="41" t="s">
        <v>158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</row>
    <row r="59" spans="1:17" ht="15.75">
      <c r="A59" s="19"/>
      <c r="B59" s="20" t="s">
        <v>28</v>
      </c>
      <c r="C59" s="19" t="s">
        <v>27</v>
      </c>
      <c r="D59" s="19" t="s">
        <v>17</v>
      </c>
      <c r="E59" s="19" t="s">
        <v>18</v>
      </c>
      <c r="F59" s="23" t="s">
        <v>22</v>
      </c>
      <c r="G59" s="22">
        <v>37316</v>
      </c>
      <c r="H59" s="23" t="s">
        <v>15</v>
      </c>
      <c r="I59" s="23" t="s">
        <v>19</v>
      </c>
      <c r="J59" s="34">
        <v>10</v>
      </c>
      <c r="K59" s="23" t="s">
        <v>20</v>
      </c>
      <c r="L59" s="24">
        <v>300</v>
      </c>
      <c r="M59" s="24">
        <f>L59*100/400</f>
        <v>75</v>
      </c>
      <c r="N59" s="19" t="s">
        <v>154</v>
      </c>
      <c r="O59" s="19" t="s">
        <v>123</v>
      </c>
      <c r="P59" s="19" t="s">
        <v>153</v>
      </c>
      <c r="Q59" s="1" t="s">
        <v>170</v>
      </c>
    </row>
    <row r="60" spans="1:17" ht="15.75">
      <c r="A60" s="35"/>
      <c r="B60" s="20" t="s">
        <v>100</v>
      </c>
      <c r="C60" s="19" t="s">
        <v>157</v>
      </c>
      <c r="D60" s="19" t="s">
        <v>156</v>
      </c>
      <c r="E60" s="19" t="s">
        <v>155</v>
      </c>
      <c r="F60" s="23" t="s">
        <v>21</v>
      </c>
      <c r="G60" s="22">
        <v>36842</v>
      </c>
      <c r="H60" s="23" t="s">
        <v>15</v>
      </c>
      <c r="I60" s="23" t="s">
        <v>19</v>
      </c>
      <c r="J60" s="34">
        <v>11</v>
      </c>
      <c r="K60" s="23" t="s">
        <v>20</v>
      </c>
      <c r="L60" s="24">
        <v>310</v>
      </c>
      <c r="M60" s="9">
        <f>L60*100/400</f>
        <v>77.5</v>
      </c>
      <c r="N60" s="19" t="s">
        <v>154</v>
      </c>
      <c r="O60" s="19" t="s">
        <v>123</v>
      </c>
      <c r="P60" s="19" t="s">
        <v>153</v>
      </c>
      <c r="Q60" s="1" t="s">
        <v>170</v>
      </c>
    </row>
    <row r="61" spans="1:16" ht="15.75">
      <c r="A61" s="41" t="s">
        <v>164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spans="1:17" ht="15.75">
      <c r="A62" s="19"/>
      <c r="B62" s="20" t="s">
        <v>163</v>
      </c>
      <c r="C62" s="19" t="s">
        <v>162</v>
      </c>
      <c r="D62" s="19" t="s">
        <v>161</v>
      </c>
      <c r="E62" s="19" t="s">
        <v>160</v>
      </c>
      <c r="F62" s="23" t="s">
        <v>22</v>
      </c>
      <c r="G62" s="22">
        <v>37652</v>
      </c>
      <c r="H62" s="23" t="s">
        <v>15</v>
      </c>
      <c r="I62" s="23" t="s">
        <v>19</v>
      </c>
      <c r="J62" s="34">
        <v>9</v>
      </c>
      <c r="K62" s="23" t="s">
        <v>20</v>
      </c>
      <c r="L62" s="24">
        <v>18</v>
      </c>
      <c r="M62" s="24">
        <f>L62*100/31</f>
        <v>58.064516129032256</v>
      </c>
      <c r="N62" s="19" t="s">
        <v>83</v>
      </c>
      <c r="O62" s="19" t="s">
        <v>84</v>
      </c>
      <c r="P62" s="19" t="s">
        <v>85</v>
      </c>
      <c r="Q62" s="1" t="s">
        <v>170</v>
      </c>
    </row>
    <row r="63" spans="1:17" ht="15.75">
      <c r="A63" s="19"/>
      <c r="B63" s="20" t="s">
        <v>49</v>
      </c>
      <c r="C63" s="19" t="s">
        <v>45</v>
      </c>
      <c r="D63" s="19" t="s">
        <v>33</v>
      </c>
      <c r="E63" s="19" t="s">
        <v>46</v>
      </c>
      <c r="F63" s="23" t="s">
        <v>22</v>
      </c>
      <c r="G63" s="22">
        <v>37260</v>
      </c>
      <c r="H63" s="23" t="s">
        <v>15</v>
      </c>
      <c r="I63" s="23" t="s">
        <v>19</v>
      </c>
      <c r="J63" s="34">
        <v>10</v>
      </c>
      <c r="K63" s="23" t="s">
        <v>20</v>
      </c>
      <c r="L63" s="24">
        <v>26</v>
      </c>
      <c r="M63" s="24">
        <f>L63*100/35</f>
        <v>74.28571428571429</v>
      </c>
      <c r="N63" s="19" t="s">
        <v>83</v>
      </c>
      <c r="O63" s="19" t="s">
        <v>84</v>
      </c>
      <c r="P63" s="19" t="s">
        <v>85</v>
      </c>
      <c r="Q63" s="1" t="s">
        <v>170</v>
      </c>
    </row>
    <row r="64" spans="1:17" ht="15.75">
      <c r="A64" s="19"/>
      <c r="B64" s="20" t="s">
        <v>159</v>
      </c>
      <c r="C64" s="19" t="s">
        <v>50</v>
      </c>
      <c r="D64" s="19" t="s">
        <v>51</v>
      </c>
      <c r="E64" s="19" t="s">
        <v>52</v>
      </c>
      <c r="F64" s="23" t="s">
        <v>22</v>
      </c>
      <c r="G64" s="22">
        <v>37418</v>
      </c>
      <c r="H64" s="23" t="s">
        <v>15</v>
      </c>
      <c r="I64" s="23" t="s">
        <v>19</v>
      </c>
      <c r="J64" s="34">
        <v>10</v>
      </c>
      <c r="K64" s="23" t="s">
        <v>35</v>
      </c>
      <c r="L64" s="24">
        <v>30</v>
      </c>
      <c r="M64" s="24">
        <f>L64*100/35</f>
        <v>85.71428571428571</v>
      </c>
      <c r="N64" s="19" t="s">
        <v>83</v>
      </c>
      <c r="O64" s="19" t="s">
        <v>84</v>
      </c>
      <c r="P64" s="19" t="s">
        <v>85</v>
      </c>
      <c r="Q64" s="1" t="s">
        <v>170</v>
      </c>
    </row>
    <row r="65" spans="1:17" ht="15.75">
      <c r="A65" s="19"/>
      <c r="B65" s="20" t="s">
        <v>90</v>
      </c>
      <c r="C65" s="19" t="s">
        <v>87</v>
      </c>
      <c r="D65" s="19" t="s">
        <v>88</v>
      </c>
      <c r="E65" s="19" t="s">
        <v>89</v>
      </c>
      <c r="F65" s="23" t="s">
        <v>22</v>
      </c>
      <c r="G65" s="22">
        <v>37357</v>
      </c>
      <c r="H65" s="23" t="s">
        <v>15</v>
      </c>
      <c r="I65" s="23" t="s">
        <v>19</v>
      </c>
      <c r="J65" s="34">
        <v>10</v>
      </c>
      <c r="K65" s="23" t="s">
        <v>20</v>
      </c>
      <c r="L65" s="24">
        <v>22</v>
      </c>
      <c r="M65" s="24">
        <f>L65*100/35</f>
        <v>62.857142857142854</v>
      </c>
      <c r="N65" s="19" t="s">
        <v>83</v>
      </c>
      <c r="O65" s="19" t="s">
        <v>84</v>
      </c>
      <c r="P65" s="19" t="s">
        <v>85</v>
      </c>
      <c r="Q65" s="1" t="s">
        <v>170</v>
      </c>
    </row>
    <row r="66" spans="1:17" ht="15.75">
      <c r="A66" s="19"/>
      <c r="B66" s="20" t="s">
        <v>100</v>
      </c>
      <c r="C66" s="19" t="s">
        <v>63</v>
      </c>
      <c r="D66" s="19" t="s">
        <v>64</v>
      </c>
      <c r="E66" s="19" t="s">
        <v>56</v>
      </c>
      <c r="F66" s="23" t="s">
        <v>22</v>
      </c>
      <c r="G66" s="22">
        <v>37334</v>
      </c>
      <c r="H66" s="23" t="s">
        <v>15</v>
      </c>
      <c r="I66" s="23" t="s">
        <v>19</v>
      </c>
      <c r="J66" s="34">
        <v>11</v>
      </c>
      <c r="K66" s="23" t="s">
        <v>35</v>
      </c>
      <c r="L66" s="24">
        <v>32</v>
      </c>
      <c r="M66" s="24">
        <f>L66*100/35</f>
        <v>91.42857142857143</v>
      </c>
      <c r="N66" s="19" t="s">
        <v>83</v>
      </c>
      <c r="O66" s="19" t="s">
        <v>84</v>
      </c>
      <c r="P66" s="19" t="s">
        <v>85</v>
      </c>
      <c r="Q66" s="1" t="s">
        <v>170</v>
      </c>
    </row>
    <row r="67" spans="1:17" s="45" customFormat="1" ht="15.75">
      <c r="A67" s="46"/>
      <c r="B67" s="44" t="s">
        <v>159</v>
      </c>
      <c r="C67" s="36" t="s">
        <v>27</v>
      </c>
      <c r="D67" s="36" t="s">
        <v>17</v>
      </c>
      <c r="E67" s="36" t="s">
        <v>18</v>
      </c>
      <c r="F67" s="23" t="s">
        <v>22</v>
      </c>
      <c r="G67" s="22">
        <v>37316</v>
      </c>
      <c r="H67" s="23" t="s">
        <v>15</v>
      </c>
      <c r="I67" s="23" t="s">
        <v>19</v>
      </c>
      <c r="J67" s="23">
        <v>10</v>
      </c>
      <c r="K67" s="23"/>
      <c r="L67" s="23"/>
      <c r="M67" s="24"/>
      <c r="N67" s="25" t="s">
        <v>83</v>
      </c>
      <c r="O67" s="25" t="s">
        <v>84</v>
      </c>
      <c r="P67" s="25" t="s">
        <v>85</v>
      </c>
      <c r="Q67" s="1" t="s">
        <v>170</v>
      </c>
    </row>
  </sheetData>
  <sheetProtection/>
  <mergeCells count="16">
    <mergeCell ref="A55:P55"/>
    <mergeCell ref="A58:P58"/>
    <mergeCell ref="A61:P61"/>
    <mergeCell ref="A28:P28"/>
    <mergeCell ref="A35:P35"/>
    <mergeCell ref="A37:P37"/>
    <mergeCell ref="A41:P41"/>
    <mergeCell ref="A43:P43"/>
    <mergeCell ref="A50:P50"/>
    <mergeCell ref="A5:P5"/>
    <mergeCell ref="N3:P3"/>
    <mergeCell ref="A8:P8"/>
    <mergeCell ref="A12:P12"/>
    <mergeCell ref="A19:P19"/>
    <mergeCell ref="A22:P22"/>
    <mergeCell ref="B3:M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ПК-13</cp:lastModifiedBy>
  <cp:lastPrinted>2018-09-04T07:58:00Z</cp:lastPrinted>
  <dcterms:created xsi:type="dcterms:W3CDTF">2018-09-04T07:30:36Z</dcterms:created>
  <dcterms:modified xsi:type="dcterms:W3CDTF">2018-11-06T05:33:01Z</dcterms:modified>
  <cp:category/>
  <cp:version/>
  <cp:contentType/>
  <cp:contentStatus/>
</cp:coreProperties>
</file>