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9000" activeTab="1"/>
  </bookViews>
  <sheets>
    <sheet name="Титул.лист" sheetId="1" r:id="rId1"/>
    <sheet name="Показатели" sheetId="2" r:id="rId2"/>
  </sheets>
  <definedNames/>
  <calcPr fullCalcOnLoad="1"/>
</workbook>
</file>

<file path=xl/sharedStrings.xml><?xml version="1.0" encoding="utf-8"?>
<sst xmlns="http://schemas.openxmlformats.org/spreadsheetml/2006/main" count="272" uniqueCount="218">
  <si>
    <r>
      <t xml:space="preserve">      </t>
    </r>
    <r>
      <rPr>
        <b/>
        <sz val="12"/>
        <rFont val="Times New Roman"/>
        <family val="1"/>
      </rPr>
      <t>Муниципальное бюджетное общеобразовательное учреждение средняя общеобразовательная   школа с углубленным изучением математики № 17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(</t>
    </r>
    <r>
      <rPr>
        <b/>
        <sz val="12"/>
        <rFont val="Times New Roman"/>
        <family val="1"/>
      </rPr>
      <t>МБОУ СОШ № 17)</t>
    </r>
  </si>
  <si>
    <t>Наименование показателя</t>
  </si>
  <si>
    <t>Сумма</t>
  </si>
  <si>
    <t>1)Нефинансовые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</si>
  <si>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</si>
  <si>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</si>
  <si>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</si>
  <si>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</si>
  <si>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2) Финансовые активы, всего:</t>
  </si>
  <si>
    <t>из них: дебиторская задолженность по доходам</t>
  </si>
  <si>
    <t>дебиторская задолженность по расходам</t>
  </si>
  <si>
    <t>3) Обязательства всего,</t>
  </si>
  <si>
    <t>из них: просроченная кредиторская задолженность</t>
  </si>
  <si>
    <t>Приложение N 1</t>
  </si>
  <si>
    <t>к Порядку составления и утверждения плана</t>
  </si>
  <si>
    <t>финансово-хозяйственной деятельности</t>
  </si>
  <si>
    <t>муниципальных бюджетных учреждений</t>
  </si>
  <si>
    <t>отрасли «Образование» города Твери</t>
  </si>
  <si>
    <t>"УТВЕРЖДАЮ"</t>
  </si>
  <si>
    <t xml:space="preserve">                   (наименование отраслевого (функционального) органа,</t>
  </si>
  <si>
    <t xml:space="preserve">                       выполняющего функции и полномочия учредителя)</t>
  </si>
  <si>
    <t xml:space="preserve">                               " __" ___________ 20_____ г.</t>
  </si>
  <si>
    <t>ИНН</t>
  </si>
  <si>
    <t>КПП</t>
  </si>
  <si>
    <t>ОКПО</t>
  </si>
  <si>
    <t>Единицы измерения</t>
  </si>
  <si>
    <t>руб.</t>
  </si>
  <si>
    <t>Начальник</t>
  </si>
  <si>
    <t xml:space="preserve">Управления образования администрации города Твери </t>
  </si>
  <si>
    <t xml:space="preserve">         Н.А. Афонина</t>
  </si>
  <si>
    <t xml:space="preserve">                                                                              _____________ </t>
  </si>
  <si>
    <t>(подпись)                        (расшифровка подписи)</t>
  </si>
  <si>
    <t xml:space="preserve">                    (полное и краткое наименование муниципального учреждения)</t>
  </si>
  <si>
    <t xml:space="preserve">          Управление образования администрации города Твери</t>
  </si>
  <si>
    <t xml:space="preserve">                 (наименование органа,выполняющего функции и полномочия учредителя)</t>
  </si>
  <si>
    <t xml:space="preserve">                   ул.Мусоргского д.5</t>
  </si>
  <si>
    <t xml:space="preserve">                                 Адрес фактического местонахождения учреждения:      </t>
  </si>
  <si>
    <t xml:space="preserve"> г.Тверь</t>
  </si>
  <si>
    <t xml:space="preserve">                 1. Цели деятельности учреждения: Целью деятельности школы является формирование общей культуры личности обучающихся на основе усвоения обязательного минимума содержания основных общеобразовательных программ начального общего, основного общего и среднего (полного) общего образования, их адаптации к жизни в обществе, создание основ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семье,формирование здорового образа жизни, создание условий для развития и воспитания личности школьника в соответствии с требованиями федеральных государственных образовательных стандартов общего образования. Школа создает условия для реализации гражданам Российской Федерации гарантированного государством прав на получение бесплатного начального общего, основного общего , среднего(полного) , общего образования в пределах федеральных государственных образовательных стандартов.</t>
  </si>
  <si>
    <t xml:space="preserve">  2. Виды деятельности учреждения:   Для достижения своих уставных целей и выполнения задач школа осуществляет следующие виды деятельности: бесплатное обучение детей в рамках государственных стандартов по общеобразовательным, предпрофильным, профильным и углубленным программам; предоставление платных дополнительных образовательных услуг(обучение по  дополнительным образовательным программам, ведение специальных курсоврепетиторство, углубленное изучение предметов,но не вместо образовательной деятельности, финансируемой из средств бюджета, другие услуги) в соответствии с  Законом РФ "Об образовании"; предпринимательскую деятельность на базе школьных мастерских, производя различные виды продукции и их реализацию.</t>
  </si>
  <si>
    <t xml:space="preserve"> 3.Перечень услуг(работ), относящихся в соответствии с уставом к основным видам деятельности учреждения, предоставление которых для физических и юридических лиц  осуществляется за плату: Предоставление платных дополнительных образовательных услуг по следующим направлениям: математическое образование  5-6класов; математическое образование 7-11 классов; гуманитарное образование 5-11 классов; развивающие курсы  в начальной школе ; интегрированный курс подготовки к школе "Дошкольник".  Предпринимательская деятельность на базе школьных мастерских, производящих различные виды продукции и их реализация.</t>
  </si>
  <si>
    <t>4. Показатели финансового состояния учреждения ( на последнюю отчетную дату,</t>
  </si>
  <si>
    <t xml:space="preserve"> предшествующую дате составления Плана):</t>
  </si>
  <si>
    <t>Планируемый финансовый год</t>
  </si>
  <si>
    <t>ВСЕГО</t>
  </si>
  <si>
    <t>В том числе по кварталам</t>
  </si>
  <si>
    <t>Квартал I</t>
  </si>
  <si>
    <t>Квартал II</t>
  </si>
  <si>
    <t>Квартал III</t>
  </si>
  <si>
    <t>Квартал IV</t>
  </si>
  <si>
    <t>Планируемый остаток средств на начало планируемого года</t>
  </si>
  <si>
    <t>в т.ч.</t>
  </si>
  <si>
    <t xml:space="preserve"> - от приносящей доход деятельности</t>
  </si>
  <si>
    <t>-за счет субсидий бюджета города</t>
  </si>
  <si>
    <t>- за счет областной субвенции</t>
  </si>
  <si>
    <t>Поступления, всего:</t>
  </si>
  <si>
    <t>в том числе:</t>
  </si>
  <si>
    <t xml:space="preserve"> I. Субсидии на выполнение муниципального задания:</t>
  </si>
  <si>
    <t xml:space="preserve">1.1 На предоставление общедоступного 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</si>
  <si>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- за счет собственных средств  бюджета города</t>
  </si>
  <si>
    <t xml:space="preserve">- за счет областной субвенции   </t>
  </si>
  <si>
    <t>1.2 На обеспечение отдыха детей в каникулярное время в образовательных учреждениях различных видов и типов</t>
  </si>
  <si>
    <t>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</t>
  </si>
  <si>
    <t xml:space="preserve"> II.Субсидии на иные цели</t>
  </si>
  <si>
    <t xml:space="preserve"> в том числе</t>
  </si>
  <si>
    <t xml:space="preserve">2.1.Субсидии на обеспечение комплексной безопасности зданий и помещений  общеобразовательных учреждений    </t>
  </si>
  <si>
    <t>2.2.Субсидии на осуществление комплекса мер по обеспечению теплового режима и энергосбережения</t>
  </si>
  <si>
    <t>2.3.Субсидия на совершенствование условий организации питания школьников</t>
  </si>
  <si>
    <t>2.4.Субсидия на реализацию предложений жителей города Твери</t>
  </si>
  <si>
    <t>2.5.Субсидия на обеспечение проведения ремонтных работ и благоустройства в общеобразовательных учреждениях</t>
  </si>
  <si>
    <t>2.6.Субсидия на социальную поддержку семей с детьми (в рамках реализации МП "Социальная поддержка населения города Твери " )</t>
  </si>
  <si>
    <t>- за счет областных средств</t>
  </si>
  <si>
    <t>в том.числе</t>
  </si>
  <si>
    <t>2.5.Субсидия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</si>
  <si>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>III. Бюджетные инвестиции</t>
  </si>
  <si>
    <t>3.1.Поступления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</si>
  <si>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 xml:space="preserve"> </t>
  </si>
  <si>
    <t>3.1.2. Возмещение коммунальных услуг</t>
  </si>
  <si>
    <t>3.1.3.Поступление средств от ГБУ "Тверской КЦСОН" на питание детей из  малообеспеченных семей</t>
  </si>
  <si>
    <t>3.1.3.Поступление средств от ГБУ "Тверской КЦСОН" на питание детей из  малообеспеченных семей-летний отдых</t>
  </si>
  <si>
    <t>3.1.4.Поступлеие родительской платы -летний отдых</t>
  </si>
  <si>
    <t>3.2.1.Доходы от сдачи в аренду муниципального имущества</t>
  </si>
  <si>
    <t>Планируемый остаток средств на конец планируемого года</t>
  </si>
  <si>
    <t>Выплаты, всего:</t>
  </si>
  <si>
    <r>
      <rPr>
        <i/>
        <sz val="10"/>
        <rFont val="Arial"/>
        <family val="2"/>
      </rPr>
      <t>из них</t>
    </r>
    <r>
      <rPr>
        <b/>
        <i/>
        <sz val="10"/>
        <rFont val="Arial"/>
        <family val="2"/>
      </rPr>
      <t>:</t>
    </r>
  </si>
  <si>
    <t>Оплата труда и начисления на выплаты по оплате труда, всего,</t>
  </si>
  <si>
    <t xml:space="preserve">заработная плата (КЭСР 211 КОСГУ 000.00.00 мероп. 01.02.01) </t>
  </si>
  <si>
    <t>начисления на выплаты по оплате труда (КЭСР 213 КОСГУ 000.00.00 мероп. 01.02.01)</t>
  </si>
  <si>
    <t>Оплата работ, услуг, всего</t>
  </si>
  <si>
    <t>Коммунальные услуги</t>
  </si>
  <si>
    <t xml:space="preserve">оплата за теплоэнергию на отопление и технологические нужды (КЭСР 223, СубКОСГУ  001.00.01, мероп. 01.02.01) </t>
  </si>
  <si>
    <t>оплата потребления газа</t>
  </si>
  <si>
    <t>оплата потребления электроэнергии (КЭСР 223 СубКОСГУ  001.00.03, мероп. 01.02.01)</t>
  </si>
  <si>
    <t xml:space="preserve">оплата водоснабжения и водоотведения помещений (КЭСР 223 СубКОСГУ  001.00.04, мероп. 01.02.01) </t>
  </si>
  <si>
    <t>Работы, услуги по содержанию имущества (КЭСР 225  )</t>
  </si>
  <si>
    <t>работы, услуги по содержанию имущества (КЭСР 225 СубКОСГУ 000 .00.00 мероп. 01.02.01) -отвод ливневых и сточных вод</t>
  </si>
  <si>
    <t xml:space="preserve">работы, услуги по содержанию имущества (КЭСР 225 СубКОСГУ 000.00.00 мероп. 01.02.01) -расходы на дератизацию и дезинсекцию </t>
  </si>
  <si>
    <t xml:space="preserve">работы, услуги по содержанию имущества (КЭСР 225 СубКОСГУ 001.00.07 мероп. 01.02.01)-подготовка, обслуживание и ремонт тепловых узлов     </t>
  </si>
  <si>
    <t>работы, услуги по содержанию имущества (КЭСР 225 СубКОСГУ 000.00.00 мероп. 01.02.01)-  расходы по технческому обслуживанию оборудования комплексной безопасности</t>
  </si>
  <si>
    <t>работы, услуги по содержанию имущества  (КЭСР 225 СубКОСГУ 000.00.00 мероп. 01.02.01) -услуги по вывозу мусора</t>
  </si>
  <si>
    <t>работы, услуги по содержанию имущества(КЭСР 225 СубКОСГУ 000.00.00 мероп. 01.02.01)-  услуги по обслуживанию установки  водоочистной в столовой</t>
  </si>
  <si>
    <t xml:space="preserve">работы, услуги по содержанию имущества (КЭСР 225 СубКОСГУ 000.00.00 мероп. 01.02.01)-услуги вневедомственной охраны    </t>
  </si>
  <si>
    <t>Прочие работы, услуги (КЭСР 226 )</t>
  </si>
  <si>
    <t xml:space="preserve">прочие работы, услуги (КЭСР 226 КОСГУ 000.00.00 мероп. 01.02.01) услуги вневедомственной охраны </t>
  </si>
  <si>
    <t xml:space="preserve">прочие работы, услуги (КЭСР 226 СубКОСГУ 000.00.00 мероп. 01.02.01)-сопровождение бухгалтерских программ  </t>
  </si>
  <si>
    <t xml:space="preserve">прочие работы, услуги(КЭСР 226 СубКОСГУ 000.00.00 мероп. 01.02.01) проведение санитарно-гигиенического медосмотра сотрудников     </t>
  </si>
  <si>
    <t>Прочие расходы (КЭСР 290  )</t>
  </si>
  <si>
    <t xml:space="preserve">прочие расходы(КЭСР 290 СубКОСГУ 001.00.05 мероп. 01.02.01) оплата налога на  имущество </t>
  </si>
  <si>
    <t>Поступление нефинансовых активов, всего (код группы КЭСР 300)</t>
  </si>
  <si>
    <t>Увеличение стоимости материальных запасов</t>
  </si>
  <si>
    <t>прочие расходные материалы и предметы снабжения (в части медикаментов) (КЭСР 340 КОСГУ 000.00.00 мероп. 01.02.01)</t>
  </si>
  <si>
    <t>прочие расходные материалы и предметы снабжения (замена картриджей для воды) (КЭСР 340 СубКОСГУ 000.00.00 мероп. 01.02.01)</t>
  </si>
  <si>
    <t>из них</t>
  </si>
  <si>
    <t>прочие работы, услуги(КЭСР 226 СубКОСГУ 000.00.00 мероп. 01.04.02) -отдых детей в лагере с дневным пребыванием</t>
  </si>
  <si>
    <t>прочие работы, услуги(КЭСР 226 СубКОСГУ 000.00.00 мероп. 01.2.09) -питание начальных классов</t>
  </si>
  <si>
    <t xml:space="preserve">прочие работы, услуги. (КЭСР 226 СубКОСГУ 000.00.00 мероп. 01.02.10) -питание детей из малообеспеченных семей  </t>
  </si>
  <si>
    <t>работы, услуги по содержанию имущества(КЭСР 225 СубКОСГУ 000.00.00 мероп. 01.02.15) - замеры сопротивления изоляции</t>
  </si>
  <si>
    <t>Работы, услуги по содержанию имущества (КЭСР 225 ))</t>
  </si>
  <si>
    <t>работы,услуги по содержанию имущества (КЭСР 225 СубКОСГУ 000.00.00  мероп. 01.02.17) -поверка,ремонт и замена счетчиков учета тепловой энергии</t>
  </si>
  <si>
    <t xml:space="preserve">работы,услуги по  содержанию имущества (КЭСР 225 СубКОСГУ 000.00.00.мероп. 70.07.01) -на ремонт  кабинета психолога    </t>
  </si>
  <si>
    <t>Поступление финансовых активов, всего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</si>
  <si>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</si>
  <si>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</si>
  <si>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 xml:space="preserve">   II. Субвенция за счет областных средств   образования </t>
  </si>
  <si>
    <t>Оплата труда и начисления на выплаты по оплате труда, всего,(КЭСР 210)</t>
  </si>
  <si>
    <t>заработная плата (КЭСР 211  СубКОСГУ 000.00.00 мероп. 01.02.19)</t>
  </si>
  <si>
    <t>прочие выплаты  (КЭСР 212  СубКОСГУ 000.00.00 мероп. 01.02.19)</t>
  </si>
  <si>
    <t>начисления на выплаты по оплате труда  (КЭСР 213  СубКОСГУ 000.00.00 мероп. 01.02.19)</t>
  </si>
  <si>
    <t>Услуги связи (КЭСР 221)</t>
  </si>
  <si>
    <t>Услуги связи (КЭСР 221 СубКОСГУ 000.00.00 мероп. 01.02.19)</t>
  </si>
  <si>
    <t>Монтаж оборудования к ЕГЭ  (КЭСР 221 СубКОСГУ 000.00.00 мероп. 01.02.19)</t>
  </si>
  <si>
    <t>Транспортные услуги (КЭСР 222 мероп. 00.00.00)</t>
  </si>
  <si>
    <t>оплата за теплоэнергию на отопление и технологические нужды (КЭСР 223 мероп. 03.02.07)</t>
  </si>
  <si>
    <t>оплата потребления электроэнергии (КЭСР 223 мероп. 03.02.10)</t>
  </si>
  <si>
    <t>оплата водоснабжения и водоотведения помещений (КЭСР 223 мероп. 03.02.11)</t>
  </si>
  <si>
    <t>услуги по вывозу мусора (КЭСР 223 мероп. 03.07.03)</t>
  </si>
  <si>
    <t>Арендная плата за пользование имуществом</t>
  </si>
  <si>
    <t>Работы, услуги по содержанию имущества (КЭСР 225 мероп. 00.00.00)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</si>
  <si>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</si>
  <si>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</si>
  <si>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</si>
  <si>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</si>
  <si>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</si>
  <si>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</si>
  <si>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</si>
  <si>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</si>
  <si>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</si>
  <si>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</si>
  <si>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Прочие работы, услуги (КЭСР 226)</t>
  </si>
  <si>
    <t>энергетическое обследование организаций и учреждений и составление энергетического паспорта (КЭСР 226 мероп. 03.02.18)</t>
  </si>
  <si>
    <t xml:space="preserve">прочие работы, услуги  (КЭСР 226 СубКОСГУ 000.00.00 мероп. 01.02.19)-на подписку на периодические издания  </t>
  </si>
  <si>
    <t xml:space="preserve">прочие работы, услуги (КЭСР 226 СубКОСГУ 000.00.00 мероп. 01.02.19)- расходы на проведение консультационных услуг  </t>
  </si>
  <si>
    <t xml:space="preserve">прочие работы, услуги (КЭСР 226 СубКОСГУ 000.00.00  мероп. 01.02.19) - приобретение аттестататов  </t>
  </si>
  <si>
    <t>Прочие расходы (КЭСР 290)</t>
  </si>
  <si>
    <t>Поступление нефинансовых активов, всего КЭСР300)</t>
  </si>
  <si>
    <t>Увеличение стоимости основных средств -КЭСР 310    всего</t>
  </si>
  <si>
    <t>приобретение основных средств (КЭСР 310  СубКОСГУ 000.00.00  мероп. 01.02.19)</t>
  </si>
  <si>
    <t>Увеличение стоимости материальных запасов  КЭСР 340</t>
  </si>
  <si>
    <t>2.2.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</si>
  <si>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 xml:space="preserve">III.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 </t>
  </si>
  <si>
    <t>заработная плата (КЭСР 211 )</t>
  </si>
  <si>
    <t>начисления на выплаты по оплате труда (КЭСР 213 )</t>
  </si>
  <si>
    <t>Услуги связи (КЭСР 221 )</t>
  </si>
  <si>
    <t>Коммунальные услуги(КЭСР 223)</t>
  </si>
  <si>
    <t>оплата потребления электроэнергии (КЭСР 223 СубКОСГУ  001.00.03)</t>
  </si>
  <si>
    <t>Работы, услуги по содержанию имущества (КЭСР 225 )</t>
  </si>
  <si>
    <t>работы, услуги по содержанию имущества (КЭСР 225)- оплата текущего ремонта оборудования и инвентаря</t>
  </si>
  <si>
    <t xml:space="preserve">работы, услуги по содержанию имущества  (КЭСР 225 )-расходы на проведение аварийного и текущего ремонта зданий   </t>
  </si>
  <si>
    <t>Прочие работы, услуги (КЭСР 226  )</t>
  </si>
  <si>
    <t xml:space="preserve">прочие работы,услуги(КЭСР 226) - атестация рабочих мест </t>
  </si>
  <si>
    <t>прочие работы,услуги(КЭСР 226)-расходы за счет средств, поступивших от ГБУ " Тверской КЦСОН", на организацию питания детей из семей, находящихся в трудной жизненной ситуации</t>
  </si>
  <si>
    <t xml:space="preserve">прочие работы,услуги(КЭСР 226) -сопровождение бухгалтерских программ </t>
  </si>
  <si>
    <t xml:space="preserve">прочие работы,услуги(КЭСР 226) -  расходы за счет средств, поступивших от ГБУ " Тверской КЦСОН", на организацию питания детей из семей, находящихся в трудной жизненной ситуации - летний отдых </t>
  </si>
  <si>
    <t>прочие работы,услуги(КЭСР 226) -расходы за счет родительской платы -летний отдых</t>
  </si>
  <si>
    <t>прочие работы,услуги(КЭСР 226) -расходы на сотавление проектно-сметной документации</t>
  </si>
  <si>
    <t>прочие работы,услуги(КЭСР 226) -расходы на задания по дополнительным платным образовательным услугам(ВЗМШ)</t>
  </si>
  <si>
    <t>Прочие расходы (КЭСР 290 )</t>
  </si>
  <si>
    <t>прочие расходы (КЭСР 290 )  -расходы на штрафы,пени</t>
  </si>
  <si>
    <t>прочие расходы (КЭСР 290 )-оплата налога на прибыль</t>
  </si>
  <si>
    <t>Поступление нефинансовых активов, всего (КОСГУ 300)</t>
  </si>
  <si>
    <t>Увеличение стоимости основных средств(КЭСР 310)</t>
  </si>
  <si>
    <t>приобретение основных средств (КЭСР 310 )</t>
  </si>
  <si>
    <t>Увеличение стоимости материальных запасов (КЭСР  340)</t>
  </si>
  <si>
    <t>прочие расходные материалы и предметы снабжения (в части расходных материалов) (КЭСР 340 )</t>
  </si>
  <si>
    <t>IV. Поступление от иной приносящей доход деятельности, всего:</t>
  </si>
  <si>
    <t xml:space="preserve">работы,услуги по содержанию имущества(КЭСР 225 ) - оплата аврийного   ремонта зданий и сооружений  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</si>
  <si>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</si>
  <si>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</si>
  <si>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</si>
  <si>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-за счет собственных средств  бюджета города</t>
  </si>
  <si>
    <t>5. Показатели по поступлениям и  выплатам муниципального учреждения</t>
  </si>
  <si>
    <t>3.2.Поступление от иной приносящей доход деятельности, всего:</t>
  </si>
  <si>
    <t>I.За счет собственных средств  бюджета города</t>
  </si>
  <si>
    <t xml:space="preserve">1.1.За счет субсидии на предоставление общедоступного 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</si>
  <si>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1.2.За счет субсидии на обеспечение отдыха детей в каникулярное время в образовательных учреждениях различных видов и типов</t>
  </si>
  <si>
    <t>1.3. За счет субсидии   на совершенствование условий организации питания школьников</t>
  </si>
  <si>
    <t xml:space="preserve">1.4.За счет субсидии на обеспечение комплексной безопасности зданий и помещений  общеобразовательных учреждений    </t>
  </si>
  <si>
    <t>1.5.За счет субсидии на осуществление комплекса мер по обеспечению теплового режима и энергосбережения</t>
  </si>
  <si>
    <t>1.6. За счет субсидии на реализацию предложений жителей города Твери</t>
  </si>
  <si>
    <t>1.7. За счет субсидии на обеспечение проведения ремонтных работ и благоустройства в общеобразовательных учреждениях</t>
  </si>
  <si>
    <t xml:space="preserve">2.1.За счет субвенция 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</si>
  <si>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2.3.За счет субсидии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</t>
  </si>
  <si>
    <t xml:space="preserve">прочие работы, услуги  (КЭСР 226 СубКОСГУ 000.00.00 мероп. 01.02.19 -неисключительного права пользования ПО для ЭВМ  </t>
  </si>
  <si>
    <t>приобретение прочич расходных материалов и предметов снабжения (в части расходных материалов) (КЭСР 340  СубКОСГУ 000.00.00  мероп. 01.02.19)</t>
  </si>
  <si>
    <t>прочие расходы (КЭСР 290 )  -расходы на приобретение медалей</t>
  </si>
  <si>
    <t>за счет субсидий на иные цели</t>
  </si>
  <si>
    <t>прочие работы,услуги(КЭСР 226) -расходы по экспертизе проектов</t>
  </si>
  <si>
    <t>прочие работы,услуги(КЭСР 226) -расходы по оформлению энергопаспортов</t>
  </si>
  <si>
    <t>работы, услуги по содержанию имущества (КЭСР 225 СубКОСГУ 000.00.00 мероп. 01.02.01)-аварийный ремонт зданий</t>
  </si>
  <si>
    <t xml:space="preserve">прочие работы, услуги(КЭСР 226 КОСГУ 000.00.00 мероп. 01.02.01) -сангикобучение </t>
  </si>
  <si>
    <t>работы, услуги по содержанию имущества(КЭСР 225 СубКОСГУ 000.00.00 мероп. 01.02.14) - техническое обслуживание АПС и электроустановок аппаратно-программного комплекса Стрелец -Мониторинг</t>
  </si>
  <si>
    <t>работы,услуги по  содержанию имущества (КЭСР 225 СубКОСГУ 000.00.00.мероп. 01.02.18) -на ремонт кровли,фасада,крыльца основного здания</t>
  </si>
  <si>
    <t>прочие расходы(КЭСР 290 СубКОСГУ 000.00.00 мероп. 01.02.01) плата за негативное воздействие</t>
  </si>
  <si>
    <t>на 2016 год</t>
  </si>
  <si>
    <t xml:space="preserve">      на 19.01.2016 года</t>
  </si>
  <si>
    <t>на 19.01.2016г.</t>
  </si>
  <si>
    <t>3.1.1.3.1.1.Доходы от дополнительных платных образовательных услуг</t>
  </si>
  <si>
    <t>План финансово-хозяйственной деятельности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</si>
</sst>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[Red]\-#,##0.00;0.00"/>
    <numFmt numFmtId="170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Alignment="1">
      <alignment horizontal="right"/>
    </xf>
    <xf numFmtId="0" fontId="4" fillId="0" borderId="0" xfId="42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justify"/>
    </xf>
    <xf numFmtId="0" fontId="53" fillId="0" borderId="0" xfId="0" applyFont="1" applyBorder="1" applyAlignment="1">
      <alignment horizontal="centerContinuous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center" wrapText="1"/>
    </xf>
    <xf numFmtId="49" fontId="6" fillId="0" borderId="13" xfId="53" applyNumberFormat="1" applyFont="1" applyFill="1" applyBorder="1" applyAlignment="1" applyProtection="1">
      <alignment vertical="center" wrapText="1"/>
      <protection hidden="1"/>
    </xf>
    <xf numFmtId="0" fontId="8" fillId="0" borderId="13" xfId="53" applyNumberFormat="1" applyFont="1" applyFill="1" applyBorder="1" applyAlignment="1" applyProtection="1">
      <alignment vertical="center" wrapText="1"/>
      <protection hidden="1"/>
    </xf>
    <xf numFmtId="0" fontId="6" fillId="0" borderId="13" xfId="53" applyNumberFormat="1" applyFont="1" applyFill="1" applyBorder="1" applyAlignment="1" applyProtection="1">
      <alignment vertical="center" wrapText="1"/>
      <protection hidden="1"/>
    </xf>
    <xf numFmtId="0" fontId="9" fillId="0" borderId="13" xfId="53" applyNumberFormat="1" applyFont="1" applyFill="1" applyBorder="1" applyAlignment="1" applyProtection="1">
      <alignment vertical="center" wrapText="1"/>
      <protection hidden="1"/>
    </xf>
    <xf numFmtId="49" fontId="7" fillId="0" borderId="13" xfId="53" applyNumberFormat="1" applyFont="1" applyFill="1" applyBorder="1" applyAlignment="1" applyProtection="1">
      <alignment vertical="center" wrapText="1"/>
      <protection hidden="1"/>
    </xf>
    <xf numFmtId="4" fontId="6" fillId="0" borderId="13" xfId="0" applyNumberFormat="1" applyFont="1" applyFill="1" applyBorder="1" applyAlignment="1">
      <alignment/>
    </xf>
    <xf numFmtId="0" fontId="7" fillId="0" borderId="13" xfId="53" applyNumberFormat="1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4" fontId="6" fillId="0" borderId="13" xfId="53" applyNumberFormat="1" applyFont="1" applyFill="1" applyBorder="1" applyAlignment="1" applyProtection="1">
      <alignment/>
      <protection hidden="1"/>
    </xf>
    <xf numFmtId="0" fontId="56" fillId="0" borderId="0" xfId="0" applyFont="1" applyAlignment="1">
      <alignment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8" fillId="33" borderId="13" xfId="53" applyNumberFormat="1" applyFont="1" applyFill="1" applyBorder="1" applyAlignment="1" applyProtection="1">
      <alignment horizontal="right"/>
      <protection hidden="1"/>
    </xf>
    <xf numFmtId="4" fontId="7" fillId="0" borderId="13" xfId="53" applyNumberFormat="1" applyFont="1" applyFill="1" applyBorder="1" applyAlignment="1" applyProtection="1">
      <alignment/>
      <protection hidden="1"/>
    </xf>
    <xf numFmtId="4" fontId="8" fillId="33" borderId="13" xfId="53" applyNumberFormat="1" applyFont="1" applyFill="1" applyBorder="1" applyAlignment="1" applyProtection="1">
      <alignment/>
      <protection hidden="1"/>
    </xf>
    <xf numFmtId="4" fontId="7" fillId="33" borderId="13" xfId="53" applyNumberFormat="1" applyFont="1" applyFill="1" applyBorder="1" applyAlignment="1" applyProtection="1">
      <alignment/>
      <protection hidden="1"/>
    </xf>
    <xf numFmtId="4" fontId="8" fillId="33" borderId="13" xfId="53" applyNumberFormat="1" applyFont="1" applyFill="1" applyBorder="1" applyAlignment="1" applyProtection="1">
      <alignment vertical="center" wrapText="1"/>
      <protection hidden="1"/>
    </xf>
    <xf numFmtId="4" fontId="8" fillId="34" borderId="13" xfId="53" applyNumberFormat="1" applyFont="1" applyFill="1" applyBorder="1" applyAlignment="1" applyProtection="1">
      <alignment vertical="center" wrapText="1"/>
      <protection hidden="1"/>
    </xf>
    <xf numFmtId="4" fontId="8" fillId="34" borderId="13" xfId="53" applyNumberFormat="1" applyFont="1" applyFill="1" applyBorder="1" applyAlignment="1" applyProtection="1">
      <alignment/>
      <protection hidden="1"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5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8" fillId="35" borderId="13" xfId="53" applyNumberFormat="1" applyFont="1" applyFill="1" applyBorder="1" applyAlignment="1" applyProtection="1">
      <alignment/>
      <protection hidden="1"/>
    </xf>
    <xf numFmtId="0" fontId="8" fillId="35" borderId="13" xfId="53" applyNumberFormat="1" applyFont="1" applyFill="1" applyBorder="1" applyAlignment="1" applyProtection="1">
      <alignment vertical="center" wrapText="1"/>
      <protection hidden="1"/>
    </xf>
    <xf numFmtId="49" fontId="8" fillId="35" borderId="13" xfId="53" applyNumberFormat="1" applyFont="1" applyFill="1" applyBorder="1" applyAlignment="1" applyProtection="1">
      <alignment vertical="center" wrapText="1"/>
      <protection hidden="1"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5" fillId="0" borderId="11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3" fillId="0" borderId="14" xfId="0" applyNumberFormat="1" applyFont="1" applyBorder="1" applyAlignment="1">
      <alignment horizontal="center" vertical="center" wrapText="1"/>
    </xf>
    <xf numFmtId="4" fontId="53" fillId="0" borderId="15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zoomScalePageLayoutView="0" workbookViewId="0" topLeftCell="A64">
      <selection activeCell="B13" sqref="B13"/>
    </sheetView>
  </sheetViews>
  <sheetFormatPr defaultColWidth="9.140625" defaultRowHeight="15"/>
  <cols>
    <col min="1" max="1" width="3.28125" style="0" customWidth="1"/>
    <col min="2" max="2" width="52.28125" style="0" customWidth="1"/>
    <col min="3" max="3" width="12.7109375" style="0" customWidth="1"/>
    <col min="4" max="4" width="9.421875" style="0" customWidth="1"/>
  </cols>
  <sheetData>
    <row r="1" spans="2:5" ht="15.75">
      <c r="B1" s="6"/>
      <c r="C1" s="6"/>
      <c r="E1" s="3" t="s">
        <v>13</v>
      </c>
    </row>
    <row r="2" spans="2:5" ht="15">
      <c r="B2" s="6"/>
      <c r="C2" s="6"/>
      <c r="E2" s="4" t="s">
        <v>14</v>
      </c>
    </row>
    <row r="3" spans="2:5" ht="15.75">
      <c r="B3" s="6"/>
      <c r="C3" s="6"/>
      <c r="E3" s="3" t="s">
        <v>15</v>
      </c>
    </row>
    <row r="4" spans="2:5" ht="15.75">
      <c r="B4" s="6"/>
      <c r="C4" s="6"/>
      <c r="E4" s="3" t="s">
        <v>16</v>
      </c>
    </row>
    <row r="5" spans="2:5" ht="15.75">
      <c r="B5" s="6"/>
      <c r="C5" s="6"/>
      <c r="E5" s="3" t="s">
        <v>17</v>
      </c>
    </row>
    <row r="6" spans="2:4" ht="25.5" customHeight="1">
      <c r="B6" s="6"/>
      <c r="D6" s="7" t="s">
        <v>18</v>
      </c>
    </row>
    <row r="7" spans="2:4" ht="15">
      <c r="B7" s="6"/>
      <c r="D7" s="7" t="s">
        <v>27</v>
      </c>
    </row>
    <row r="8" spans="2:5" ht="15">
      <c r="B8" s="46" t="s">
        <v>28</v>
      </c>
      <c r="C8" s="46"/>
      <c r="D8" s="46"/>
      <c r="E8" s="46"/>
    </row>
    <row r="9" spans="2:5" ht="15">
      <c r="B9" s="47" t="s">
        <v>19</v>
      </c>
      <c r="C9" s="47"/>
      <c r="D9" s="47"/>
      <c r="E9" s="47"/>
    </row>
    <row r="10" spans="2:5" ht="15">
      <c r="B10" s="47" t="s">
        <v>20</v>
      </c>
      <c r="C10" s="47"/>
      <c r="D10" s="47"/>
      <c r="E10" s="47"/>
    </row>
    <row r="11" spans="2:5" ht="29.25" customHeight="1">
      <c r="B11" s="6" t="s">
        <v>30</v>
      </c>
      <c r="C11" s="12"/>
      <c r="D11" s="9" t="s">
        <v>29</v>
      </c>
      <c r="E11" s="5"/>
    </row>
    <row r="12" spans="2:5" ht="15">
      <c r="B12" s="6"/>
      <c r="C12" s="6"/>
      <c r="E12" s="10" t="s">
        <v>31</v>
      </c>
    </row>
    <row r="13" spans="2:4" ht="25.5" customHeight="1">
      <c r="B13" s="6"/>
      <c r="C13" s="6"/>
      <c r="D13" s="8" t="s">
        <v>21</v>
      </c>
    </row>
    <row r="14" spans="2:4" ht="16.5" thickBot="1">
      <c r="B14" s="6"/>
      <c r="C14" s="6"/>
      <c r="D14" s="11"/>
    </row>
    <row r="15" spans="2:5" ht="16.5" thickBot="1">
      <c r="B15" s="6"/>
      <c r="C15" s="13" t="s">
        <v>22</v>
      </c>
      <c r="D15" s="48">
        <v>6902024924</v>
      </c>
      <c r="E15" s="49"/>
    </row>
    <row r="16" spans="2:5" ht="16.5" thickBot="1">
      <c r="B16" s="6"/>
      <c r="C16" s="14" t="s">
        <v>23</v>
      </c>
      <c r="D16" s="48">
        <v>695201001</v>
      </c>
      <c r="E16" s="49"/>
    </row>
    <row r="17" spans="2:5" ht="16.5" thickBot="1">
      <c r="B17" s="6"/>
      <c r="C17" s="14" t="s">
        <v>24</v>
      </c>
      <c r="D17" s="48">
        <v>50342752</v>
      </c>
      <c r="E17" s="49"/>
    </row>
    <row r="18" spans="2:7" ht="26.25" thickBot="1">
      <c r="B18" s="6"/>
      <c r="C18" s="15" t="s">
        <v>25</v>
      </c>
      <c r="D18" s="50" t="s">
        <v>26</v>
      </c>
      <c r="E18" s="51"/>
      <c r="G18" s="2"/>
    </row>
    <row r="20" spans="2:5" ht="15.75">
      <c r="B20" s="57" t="s">
        <v>217</v>
      </c>
      <c r="C20" s="57"/>
      <c r="D20" s="57"/>
      <c r="E20" s="57"/>
    </row>
    <row r="21" spans="2:5" ht="15.75">
      <c r="B21" s="57" t="s">
        <v>213</v>
      </c>
      <c r="C21" s="57"/>
      <c r="D21" s="57"/>
      <c r="E21" s="57"/>
    </row>
    <row r="22" spans="2:5" ht="49.5" customHeight="1">
      <c r="B22" s="52" t="s">
        <v>0</v>
      </c>
      <c r="C22" s="52"/>
      <c r="D22" s="52"/>
      <c r="E22" s="52"/>
    </row>
    <row r="23" spans="2:5" ht="15.75">
      <c r="B23" s="53" t="s">
        <v>32</v>
      </c>
      <c r="C23" s="53"/>
      <c r="D23" s="53"/>
      <c r="E23" s="53"/>
    </row>
    <row r="24" spans="2:5" ht="15.75">
      <c r="B24" s="54" t="s">
        <v>33</v>
      </c>
      <c r="C24" s="54"/>
      <c r="D24" s="54"/>
      <c r="E24" s="54"/>
    </row>
    <row r="25" spans="2:5" ht="15.75">
      <c r="B25" s="55" t="s">
        <v>34</v>
      </c>
      <c r="C25" s="55"/>
      <c r="D25" s="55"/>
      <c r="E25" s="55"/>
    </row>
    <row r="26" spans="2:5" ht="15.75">
      <c r="B26" s="1" t="s">
        <v>36</v>
      </c>
      <c r="C26" s="16"/>
      <c r="D26" s="56" t="s">
        <v>37</v>
      </c>
      <c r="E26" s="56"/>
    </row>
    <row r="27" spans="2:5" ht="15.75">
      <c r="B27" s="17" t="s">
        <v>35</v>
      </c>
      <c r="C27" s="5"/>
      <c r="D27" s="5"/>
      <c r="E27" s="5"/>
    </row>
    <row r="28" spans="2:5" ht="224.25" customHeight="1">
      <c r="B28" s="58" t="s">
        <v>38</v>
      </c>
      <c r="C28" s="58"/>
      <c r="D28" s="58"/>
      <c r="E28" s="58"/>
    </row>
    <row r="29" spans="2:5" ht="161.25" customHeight="1">
      <c r="B29" s="59" t="s">
        <v>39</v>
      </c>
      <c r="C29" s="59"/>
      <c r="D29" s="59"/>
      <c r="E29" s="59"/>
    </row>
    <row r="30" spans="2:5" ht="135" customHeight="1">
      <c r="B30" s="59" t="s">
        <v>40</v>
      </c>
      <c r="C30" s="59"/>
      <c r="D30" s="59"/>
      <c r="E30" s="59"/>
    </row>
    <row r="31" spans="2:5" ht="15.75">
      <c r="B31" s="60" t="s">
        <v>41</v>
      </c>
      <c r="C31" s="60"/>
      <c r="D31" s="60"/>
      <c r="E31" s="60"/>
    </row>
    <row r="32" spans="2:5" ht="15.75">
      <c r="B32" s="60" t="s">
        <v>42</v>
      </c>
      <c r="C32" s="60"/>
      <c r="D32" s="60"/>
      <c r="E32" s="60"/>
    </row>
    <row r="33" spans="2:5" ht="18.75">
      <c r="B33" s="61" t="s">
        <v>214</v>
      </c>
      <c r="C33" s="61"/>
      <c r="D33" s="61"/>
      <c r="E33" s="61"/>
    </row>
    <row r="34" ht="15" customHeight="1" thickBot="1"/>
    <row r="35" spans="2:4" ht="15.75" thickBot="1">
      <c r="B35" s="18" t="s">
        <v>1</v>
      </c>
      <c r="C35" s="64" t="s">
        <v>2</v>
      </c>
      <c r="D35" s="65"/>
    </row>
    <row r="36" spans="2:4" ht="21" customHeight="1" thickBot="1">
      <c r="B36" s="19" t="s">
        <v>3</v>
      </c>
      <c r="C36" s="62">
        <v>53661278.87</v>
      </c>
      <c r="D36" s="63"/>
    </row>
    <row r="37" spans="2:4" ht="15.75" thickBot="1">
      <c r="B37" s="19" t="s">
        <v>4</v>
      </c>
      <c r="C37" s="62"/>
      <c r="D37" s="63"/>
    </row>
    <row r="38" spans="2:4" ht="21" customHeight="1" thickBot="1">
      <c r="B38" s="19" t="s">
        <v>5</v>
      </c>
      <c r="C38" s="62">
        <v>27728061.14</v>
      </c>
      <c r="D38" s="63"/>
    </row>
    <row r="39" spans="2:4" ht="21" customHeight="1" thickBot="1">
      <c r="B39" s="19" t="s">
        <v>6</v>
      </c>
      <c r="C39" s="62">
        <v>9976362.41</v>
      </c>
      <c r="D39" s="63"/>
    </row>
    <row r="40" spans="2:4" ht="21" customHeight="1" thickBot="1">
      <c r="B40" s="19" t="s">
        <v>7</v>
      </c>
      <c r="C40" s="62">
        <v>7556110.47</v>
      </c>
      <c r="D40" s="63"/>
    </row>
    <row r="41" spans="2:4" ht="21" customHeight="1" thickBot="1">
      <c r="B41" s="19" t="s">
        <v>6</v>
      </c>
      <c r="C41" s="62">
        <v>1549272.82</v>
      </c>
      <c r="D41" s="63"/>
    </row>
    <row r="42" spans="2:4" ht="21" customHeight="1" thickBot="1">
      <c r="B42" s="19" t="s">
        <v>8</v>
      </c>
      <c r="C42" s="62">
        <v>0</v>
      </c>
      <c r="D42" s="63"/>
    </row>
    <row r="43" spans="2:4" ht="21" customHeight="1" thickBot="1">
      <c r="B43" s="19" t="s">
        <v>9</v>
      </c>
      <c r="C43" s="66">
        <v>0</v>
      </c>
      <c r="D43" s="67"/>
    </row>
    <row r="44" spans="2:4" ht="21" customHeight="1" thickBot="1">
      <c r="B44" s="19" t="s">
        <v>10</v>
      </c>
      <c r="C44" s="62">
        <v>0</v>
      </c>
      <c r="D44" s="63"/>
    </row>
    <row r="45" spans="2:4" ht="21" customHeight="1" thickBot="1">
      <c r="B45" s="19" t="s">
        <v>11</v>
      </c>
      <c r="C45" s="62">
        <v>0</v>
      </c>
      <c r="D45" s="63"/>
    </row>
    <row r="46" spans="2:4" ht="21" customHeight="1" thickBot="1">
      <c r="B46" s="19" t="s">
        <v>12</v>
      </c>
      <c r="C46" s="62">
        <v>0</v>
      </c>
      <c r="D46" s="63"/>
    </row>
  </sheetData>
  <sheetProtection/>
  <mergeCells count="32">
    <mergeCell ref="C41:D41"/>
    <mergeCell ref="C42:D42"/>
    <mergeCell ref="C43:D43"/>
    <mergeCell ref="C44:D44"/>
    <mergeCell ref="C45:D45"/>
    <mergeCell ref="C46:D46"/>
    <mergeCell ref="C36:D36"/>
    <mergeCell ref="C35:D35"/>
    <mergeCell ref="C38:D38"/>
    <mergeCell ref="C37:D37"/>
    <mergeCell ref="C39:D39"/>
    <mergeCell ref="C40:D40"/>
    <mergeCell ref="B28:E28"/>
    <mergeCell ref="B29:E29"/>
    <mergeCell ref="B30:E30"/>
    <mergeCell ref="B31:E31"/>
    <mergeCell ref="B32:E32"/>
    <mergeCell ref="B33:E33"/>
    <mergeCell ref="D18:E18"/>
    <mergeCell ref="B22:E22"/>
    <mergeCell ref="B23:E23"/>
    <mergeCell ref="B24:E24"/>
    <mergeCell ref="B25:E25"/>
    <mergeCell ref="D26:E26"/>
    <mergeCell ref="B20:E20"/>
    <mergeCell ref="B21:E21"/>
    <mergeCell ref="B8:E8"/>
    <mergeCell ref="B9:E9"/>
    <mergeCell ref="B10:E10"/>
    <mergeCell ref="D15:E15"/>
    <mergeCell ref="D16:E16"/>
    <mergeCell ref="D17:E17"/>
  </mergeCells>
  <hyperlinks>
    <hyperlink ref="E2" r:id="rId1" display="sub_1000"/>
  </hyperlinks>
  <printOptions/>
  <pageMargins left="0.7" right="0.7" top="0.75" bottom="0.75" header="0.3" footer="0.3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B19">
      <selection activeCell="G54" sqref="G54:P289"/>
    </sheetView>
  </sheetViews>
  <sheetFormatPr defaultColWidth="8.8515625" defaultRowHeight="15"/>
  <cols>
    <col min="1" max="1" width="47.8515625" style="30" customWidth="1"/>
    <col min="2" max="2" width="14.57421875" style="30" customWidth="1"/>
    <col min="3" max="3" width="14.140625" style="30" customWidth="1"/>
    <col min="4" max="4" width="14.00390625" style="30" customWidth="1"/>
    <col min="5" max="5" width="14.28125" style="30" customWidth="1"/>
    <col min="6" max="6" width="16.28125" style="30" customWidth="1"/>
    <col min="7" max="7" width="10.7109375" style="30" customWidth="1"/>
    <col min="8" max="8" width="11.57421875" style="30" customWidth="1"/>
    <col min="9" max="16384" width="8.8515625" style="30" customWidth="1"/>
  </cols>
  <sheetData>
    <row r="1" spans="1:6" ht="12.75">
      <c r="A1" s="30" t="s">
        <v>190</v>
      </c>
      <c r="F1" s="30" t="s">
        <v>215</v>
      </c>
    </row>
    <row r="3" spans="1:6" ht="18" customHeight="1">
      <c r="A3" s="68" t="s">
        <v>1</v>
      </c>
      <c r="B3" s="68" t="s">
        <v>43</v>
      </c>
      <c r="C3" s="68"/>
      <c r="D3" s="68"/>
      <c r="E3" s="68"/>
      <c r="F3" s="68"/>
    </row>
    <row r="4" spans="1:6" ht="12.75">
      <c r="A4" s="68"/>
      <c r="B4" s="68" t="s">
        <v>44</v>
      </c>
      <c r="C4" s="68" t="s">
        <v>45</v>
      </c>
      <c r="D4" s="68"/>
      <c r="E4" s="68"/>
      <c r="F4" s="68"/>
    </row>
    <row r="5" spans="1:6" ht="12.75">
      <c r="A5" s="68"/>
      <c r="B5" s="68"/>
      <c r="C5" s="31" t="s">
        <v>46</v>
      </c>
      <c r="D5" s="31" t="s">
        <v>47</v>
      </c>
      <c r="E5" s="31" t="s">
        <v>48</v>
      </c>
      <c r="F5" s="31" t="s">
        <v>49</v>
      </c>
    </row>
    <row r="6" spans="1:6" ht="25.5">
      <c r="A6" s="26" t="s">
        <v>50</v>
      </c>
      <c r="B6" s="33">
        <f>SUM(B8:B11)</f>
        <v>3211608.8099999996</v>
      </c>
      <c r="C6" s="33">
        <f>SUM(C8:C11)</f>
        <v>3211608.8099999996</v>
      </c>
      <c r="D6" s="33">
        <v>0</v>
      </c>
      <c r="E6" s="33">
        <v>0</v>
      </c>
      <c r="F6" s="33">
        <v>0</v>
      </c>
    </row>
    <row r="7" spans="1:6" ht="12.75">
      <c r="A7" s="26" t="s">
        <v>51</v>
      </c>
      <c r="B7" s="33"/>
      <c r="C7" s="33"/>
      <c r="D7" s="29"/>
      <c r="E7" s="29"/>
      <c r="F7" s="29"/>
    </row>
    <row r="8" spans="1:6" ht="16.5" customHeight="1">
      <c r="A8" s="20" t="s">
        <v>52</v>
      </c>
      <c r="B8" s="29">
        <v>655415.72</v>
      </c>
      <c r="C8" s="29">
        <f>B8</f>
        <v>655415.72</v>
      </c>
      <c r="D8" s="29">
        <v>0</v>
      </c>
      <c r="E8" s="29">
        <v>0</v>
      </c>
      <c r="F8" s="29">
        <v>0</v>
      </c>
    </row>
    <row r="9" spans="1:6" ht="12.75">
      <c r="A9" s="20" t="s">
        <v>53</v>
      </c>
      <c r="B9" s="29">
        <v>471128.2</v>
      </c>
      <c r="C9" s="29">
        <f>B9</f>
        <v>471128.2</v>
      </c>
      <c r="D9" s="29">
        <v>0</v>
      </c>
      <c r="E9" s="29">
        <v>0</v>
      </c>
      <c r="F9" s="29">
        <v>0</v>
      </c>
    </row>
    <row r="10" spans="1:6" ht="12.75">
      <c r="A10" s="20" t="s">
        <v>54</v>
      </c>
      <c r="B10" s="29">
        <v>2045075.89</v>
      </c>
      <c r="C10" s="29">
        <f>B10</f>
        <v>2045075.89</v>
      </c>
      <c r="D10" s="29">
        <v>0</v>
      </c>
      <c r="E10" s="29">
        <v>0</v>
      </c>
      <c r="F10" s="29">
        <v>0</v>
      </c>
    </row>
    <row r="11" spans="1:6" ht="12.75">
      <c r="A11" s="20" t="s">
        <v>205</v>
      </c>
      <c r="B11" s="29">
        <v>39989</v>
      </c>
      <c r="C11" s="29">
        <f>B11</f>
        <v>39989</v>
      </c>
      <c r="D11" s="29"/>
      <c r="E11" s="29"/>
      <c r="F11" s="29"/>
    </row>
    <row r="12" spans="1:6" ht="12.75">
      <c r="A12" s="44" t="s">
        <v>55</v>
      </c>
      <c r="B12" s="34">
        <f>C12+D12+E12+F12</f>
        <v>76372238.4</v>
      </c>
      <c r="C12" s="34">
        <f>C14+C23+C35</f>
        <v>14400174.4</v>
      </c>
      <c r="D12" s="34">
        <f>D14+D23+D35</f>
        <v>19595798</v>
      </c>
      <c r="E12" s="34">
        <f>E14+E23+E35</f>
        <v>13972995</v>
      </c>
      <c r="F12" s="34">
        <f>F14+F23+F35</f>
        <v>28403271</v>
      </c>
    </row>
    <row r="13" spans="1:6" ht="12.75">
      <c r="A13" s="26" t="s">
        <v>56</v>
      </c>
      <c r="B13" s="33"/>
      <c r="C13" s="29"/>
      <c r="D13" s="29"/>
      <c r="E13" s="29"/>
      <c r="F13" s="29"/>
    </row>
    <row r="14" spans="1:6" ht="25.5">
      <c r="A14" s="21" t="s">
        <v>57</v>
      </c>
      <c r="B14" s="35">
        <f>B15+B19</f>
        <v>54520300</v>
      </c>
      <c r="C14" s="35">
        <f>C15+C19</f>
        <v>10862800</v>
      </c>
      <c r="D14" s="35">
        <f>D15+D19</f>
        <v>16987400</v>
      </c>
      <c r="E14" s="35">
        <f>E15+E19</f>
        <v>9753400</v>
      </c>
      <c r="F14" s="35">
        <f>F15+F19</f>
        <v>16916700</v>
      </c>
    </row>
    <row r="15" spans="1:6" ht="63.75">
      <c r="A15" s="44" t="s">
        <v>58</v>
      </c>
      <c r="B15" s="43">
        <f>SUM(B17:B18)</f>
        <v>54169000</v>
      </c>
      <c r="C15" s="34">
        <f>SUM(C17:C18)</f>
        <v>10862800</v>
      </c>
      <c r="D15" s="34">
        <f>SUM(D17:D18)</f>
        <v>16987400</v>
      </c>
      <c r="E15" s="34">
        <f>SUM(E17:E18)</f>
        <v>9402100</v>
      </c>
      <c r="F15" s="34">
        <f>SUM(F17:F18)</f>
        <v>16916700</v>
      </c>
    </row>
    <row r="16" spans="1:6" ht="12.75">
      <c r="A16" s="22" t="s">
        <v>4</v>
      </c>
      <c r="B16" s="33"/>
      <c r="C16" s="29"/>
      <c r="D16" s="29"/>
      <c r="E16" s="29"/>
      <c r="F16" s="29"/>
    </row>
    <row r="17" spans="1:6" ht="18" customHeight="1">
      <c r="A17" s="20" t="s">
        <v>59</v>
      </c>
      <c r="B17" s="29">
        <f>C17+D17+E17+F17</f>
        <v>4808000</v>
      </c>
      <c r="C17" s="29">
        <v>990600</v>
      </c>
      <c r="D17" s="29">
        <v>1191800</v>
      </c>
      <c r="E17" s="29">
        <v>1010700</v>
      </c>
      <c r="F17" s="29">
        <v>1614900</v>
      </c>
    </row>
    <row r="18" spans="1:6" ht="12.75">
      <c r="A18" s="20" t="s">
        <v>60</v>
      </c>
      <c r="B18" s="29">
        <f>C18+D18+E18+F18</f>
        <v>49361000</v>
      </c>
      <c r="C18" s="29">
        <v>9872200</v>
      </c>
      <c r="D18" s="29">
        <v>15795600</v>
      </c>
      <c r="E18" s="29">
        <v>8391400</v>
      </c>
      <c r="F18" s="29">
        <v>15301800</v>
      </c>
    </row>
    <row r="19" spans="1:6" ht="38.25">
      <c r="A19" s="44" t="s">
        <v>61</v>
      </c>
      <c r="B19" s="34">
        <f>B21+B22</f>
        <v>351300</v>
      </c>
      <c r="C19" s="34">
        <f>C21+C22</f>
        <v>0</v>
      </c>
      <c r="D19" s="34">
        <f>D21+D22</f>
        <v>0</v>
      </c>
      <c r="E19" s="34">
        <f>E21+E22</f>
        <v>351300</v>
      </c>
      <c r="F19" s="34">
        <f>F21+F22</f>
        <v>0</v>
      </c>
    </row>
    <row r="20" spans="1:6" ht="12.75">
      <c r="A20" s="22" t="s">
        <v>4</v>
      </c>
      <c r="B20" s="33"/>
      <c r="C20" s="29"/>
      <c r="D20" s="29"/>
      <c r="E20" s="29"/>
      <c r="F20" s="29"/>
    </row>
    <row r="21" spans="1:6" ht="15" customHeight="1">
      <c r="A21" s="20" t="s">
        <v>59</v>
      </c>
      <c r="B21" s="29">
        <f>C21+D21+E21+F21</f>
        <v>351300</v>
      </c>
      <c r="C21" s="29">
        <v>0</v>
      </c>
      <c r="D21" s="29">
        <v>0</v>
      </c>
      <c r="E21" s="29">
        <v>351300</v>
      </c>
      <c r="F21" s="29">
        <v>0</v>
      </c>
    </row>
    <row r="22" spans="1:6" ht="63.75">
      <c r="A22" s="22" t="s">
        <v>62</v>
      </c>
      <c r="B22" s="29">
        <f>C22+D22+E22+F22</f>
        <v>0</v>
      </c>
      <c r="C22" s="29">
        <v>0</v>
      </c>
      <c r="D22" s="29">
        <v>0</v>
      </c>
      <c r="E22" s="29">
        <v>0</v>
      </c>
      <c r="F22" s="29">
        <v>0</v>
      </c>
    </row>
    <row r="23" spans="1:6" ht="12.75">
      <c r="A23" s="44" t="s">
        <v>63</v>
      </c>
      <c r="B23" s="36">
        <f>B25+B32</f>
        <v>12221625</v>
      </c>
      <c r="C23" s="36">
        <f>SUM(C26:C29)</f>
        <v>466200</v>
      </c>
      <c r="D23" s="36">
        <f>SUM(D26:D32)</f>
        <v>351200</v>
      </c>
      <c r="E23" s="36">
        <f>SUM(E26:E31)</f>
        <v>3068000</v>
      </c>
      <c r="F23" s="36">
        <f>F25+F32</f>
        <v>8336225</v>
      </c>
    </row>
    <row r="24" spans="1:6" ht="12.75">
      <c r="A24" s="23" t="s">
        <v>64</v>
      </c>
      <c r="B24" s="37"/>
      <c r="C24" s="37"/>
      <c r="D24" s="37"/>
      <c r="E24" s="37"/>
      <c r="F24" s="37"/>
    </row>
    <row r="25" spans="1:6" ht="12.75">
      <c r="A25" s="24" t="s">
        <v>189</v>
      </c>
      <c r="B25" s="36">
        <f>SUM(B26:B31)</f>
        <v>12221625</v>
      </c>
      <c r="C25" s="36">
        <f>SUM(C26:C29)</f>
        <v>466200</v>
      </c>
      <c r="D25" s="36">
        <f>SUM(D26:D29)</f>
        <v>351200</v>
      </c>
      <c r="E25" s="36">
        <f>SUM(E26:E31)</f>
        <v>3068000</v>
      </c>
      <c r="F25" s="36">
        <f>SUM(F26:F31)</f>
        <v>8336225</v>
      </c>
    </row>
    <row r="26" spans="1:6" ht="38.25">
      <c r="A26" s="20" t="s">
        <v>65</v>
      </c>
      <c r="B26" s="29">
        <f>C26+D26+E26+F26</f>
        <v>89300</v>
      </c>
      <c r="C26" s="29">
        <v>17200</v>
      </c>
      <c r="D26" s="29">
        <v>17200</v>
      </c>
      <c r="E26" s="29">
        <v>37800</v>
      </c>
      <c r="F26" s="29">
        <v>17100</v>
      </c>
    </row>
    <row r="27" spans="1:6" ht="38.25">
      <c r="A27" s="22" t="s">
        <v>66</v>
      </c>
      <c r="B27" s="29">
        <f>C27+D27+E27+F27</f>
        <v>18200</v>
      </c>
      <c r="C27" s="29">
        <v>0</v>
      </c>
      <c r="D27" s="29">
        <v>0</v>
      </c>
      <c r="E27" s="29">
        <v>18200</v>
      </c>
      <c r="F27" s="29">
        <v>0</v>
      </c>
    </row>
    <row r="28" spans="1:6" ht="25.5">
      <c r="A28" s="22" t="s">
        <v>67</v>
      </c>
      <c r="B28" s="29">
        <f>SUM(C28:F28)</f>
        <v>844125</v>
      </c>
      <c r="C28" s="29">
        <v>449000</v>
      </c>
      <c r="D28" s="29">
        <v>334000</v>
      </c>
      <c r="E28" s="29">
        <v>12000</v>
      </c>
      <c r="F28" s="29">
        <v>49125</v>
      </c>
    </row>
    <row r="29" spans="1:6" ht="25.5">
      <c r="A29" s="22" t="s">
        <v>68</v>
      </c>
      <c r="B29" s="29">
        <f>C29+D29+E29+F29</f>
        <v>270000</v>
      </c>
      <c r="C29" s="29">
        <v>0</v>
      </c>
      <c r="D29" s="29">
        <v>0</v>
      </c>
      <c r="E29" s="29">
        <v>0</v>
      </c>
      <c r="F29" s="29">
        <v>270000</v>
      </c>
    </row>
    <row r="30" spans="1:6" ht="38.25">
      <c r="A30" s="22" t="s">
        <v>69</v>
      </c>
      <c r="B30" s="29">
        <f>C30+D30+E30+F30</f>
        <v>11000000</v>
      </c>
      <c r="C30" s="29">
        <v>0</v>
      </c>
      <c r="D30" s="29">
        <v>0</v>
      </c>
      <c r="E30" s="29">
        <v>3000000</v>
      </c>
      <c r="F30" s="29">
        <v>8000000</v>
      </c>
    </row>
    <row r="31" spans="1:6" ht="38.25">
      <c r="A31" s="22" t="s">
        <v>70</v>
      </c>
      <c r="B31" s="29">
        <f>C31+D31+E31+F31</f>
        <v>0</v>
      </c>
      <c r="C31" s="29">
        <v>0</v>
      </c>
      <c r="D31" s="29">
        <v>0</v>
      </c>
      <c r="E31" s="29">
        <v>0</v>
      </c>
      <c r="F31" s="29">
        <v>0</v>
      </c>
    </row>
    <row r="32" spans="1:6" ht="12.75">
      <c r="A32" s="24" t="s">
        <v>71</v>
      </c>
      <c r="B32" s="33">
        <f>SUM(B34:B34)</f>
        <v>0</v>
      </c>
      <c r="C32" s="33">
        <f>SUM(C34:C34)</f>
        <v>0</v>
      </c>
      <c r="D32" s="33">
        <f>SUM(D34:D34)</f>
        <v>0</v>
      </c>
      <c r="E32" s="33">
        <f>SUM(E34:E34)</f>
        <v>0</v>
      </c>
      <c r="F32" s="33">
        <f>SUM(F34:F34)</f>
        <v>0</v>
      </c>
    </row>
    <row r="33" spans="1:6" ht="12.75">
      <c r="A33" s="22" t="s">
        <v>72</v>
      </c>
      <c r="B33" s="33"/>
      <c r="C33" s="25"/>
      <c r="D33" s="25"/>
      <c r="E33" s="25"/>
      <c r="F33" s="25"/>
    </row>
    <row r="34" spans="1:6" ht="52.5" customHeight="1">
      <c r="A34" s="22" t="s">
        <v>73</v>
      </c>
      <c r="B34" s="29">
        <f>SUM(C34:F34)</f>
        <v>0</v>
      </c>
      <c r="C34" s="29">
        <v>0</v>
      </c>
      <c r="D34" s="29">
        <v>0</v>
      </c>
      <c r="E34" s="29">
        <v>0</v>
      </c>
      <c r="F34" s="29">
        <v>0</v>
      </c>
    </row>
    <row r="35" spans="1:6" ht="12.75">
      <c r="A35" s="44" t="s">
        <v>74</v>
      </c>
      <c r="B35" s="34">
        <f>B36+B43</f>
        <v>9630313.4</v>
      </c>
      <c r="C35" s="34">
        <f>C36+C43</f>
        <v>3071174.4</v>
      </c>
      <c r="D35" s="34">
        <f>D36+D43</f>
        <v>2257198</v>
      </c>
      <c r="E35" s="34">
        <f>E36+E43</f>
        <v>1151595</v>
      </c>
      <c r="F35" s="34">
        <f>F36+F43</f>
        <v>3150346</v>
      </c>
    </row>
    <row r="36" spans="1:6" ht="66.75" customHeight="1">
      <c r="A36" s="44" t="s">
        <v>75</v>
      </c>
      <c r="B36" s="35">
        <f>C36+D36+E36+F36</f>
        <v>9607949.4</v>
      </c>
      <c r="C36" s="35">
        <f>SUM(C38:C40)</f>
        <v>3061868.4</v>
      </c>
      <c r="D36" s="35">
        <f>SUM(D38:D42)</f>
        <v>2254096</v>
      </c>
      <c r="E36" s="35">
        <f>SUM(E38:E42)</f>
        <v>1151595</v>
      </c>
      <c r="F36" s="35">
        <f>SUM(F38:F40)</f>
        <v>3140390</v>
      </c>
    </row>
    <row r="37" spans="1:6" ht="12.75">
      <c r="A37" s="22" t="s">
        <v>56</v>
      </c>
      <c r="B37" s="33"/>
      <c r="C37" s="29"/>
      <c r="D37" s="29"/>
      <c r="E37" s="29" t="s">
        <v>76</v>
      </c>
      <c r="F37" s="29"/>
    </row>
    <row r="38" spans="1:6" ht="25.5">
      <c r="A38" s="22" t="s">
        <v>216</v>
      </c>
      <c r="B38" s="25">
        <f>C38+D38+E38+F38</f>
        <v>8894400</v>
      </c>
      <c r="C38" s="25">
        <v>2964800</v>
      </c>
      <c r="D38" s="25">
        <v>1976530</v>
      </c>
      <c r="E38" s="25">
        <v>988270</v>
      </c>
      <c r="F38" s="25">
        <v>2964800</v>
      </c>
    </row>
    <row r="39" spans="1:6" ht="12.75">
      <c r="A39" s="22" t="s">
        <v>77</v>
      </c>
      <c r="B39" s="29">
        <f>C39+D39+E39+F39</f>
        <v>261568.4</v>
      </c>
      <c r="C39" s="29">
        <v>44568.4</v>
      </c>
      <c r="D39" s="29">
        <v>80000</v>
      </c>
      <c r="E39" s="29">
        <v>23000</v>
      </c>
      <c r="F39" s="29">
        <v>114000</v>
      </c>
    </row>
    <row r="40" spans="1:6" ht="38.25">
      <c r="A40" s="22" t="s">
        <v>78</v>
      </c>
      <c r="B40" s="29">
        <f>SUM(C40:F40)</f>
        <v>178140</v>
      </c>
      <c r="C40" s="29">
        <v>52500</v>
      </c>
      <c r="D40" s="29">
        <v>40950</v>
      </c>
      <c r="E40" s="29">
        <v>23100</v>
      </c>
      <c r="F40" s="29">
        <v>61590</v>
      </c>
    </row>
    <row r="41" spans="1:6" ht="38.25">
      <c r="A41" s="22" t="s">
        <v>79</v>
      </c>
      <c r="B41" s="29">
        <f>C41+D41+E41+F41</f>
        <v>48825</v>
      </c>
      <c r="C41" s="29">
        <v>0</v>
      </c>
      <c r="D41" s="29">
        <v>0</v>
      </c>
      <c r="E41" s="29">
        <v>48825</v>
      </c>
      <c r="F41" s="29">
        <v>0</v>
      </c>
    </row>
    <row r="42" spans="1:6" ht="12.75">
      <c r="A42" s="22" t="s">
        <v>80</v>
      </c>
      <c r="B42" s="42">
        <f>C42+D42+E42+F42</f>
        <v>225016</v>
      </c>
      <c r="C42" s="42">
        <v>0</v>
      </c>
      <c r="D42" s="42">
        <v>156616</v>
      </c>
      <c r="E42" s="42">
        <v>68400</v>
      </c>
      <c r="F42" s="42">
        <v>0</v>
      </c>
    </row>
    <row r="43" spans="1:6" ht="25.5">
      <c r="A43" s="44" t="s">
        <v>191</v>
      </c>
      <c r="B43" s="34">
        <f>B45</f>
        <v>22364</v>
      </c>
      <c r="C43" s="34">
        <f>C45</f>
        <v>9306</v>
      </c>
      <c r="D43" s="34">
        <f>D45</f>
        <v>3102</v>
      </c>
      <c r="E43" s="34">
        <f>E45</f>
        <v>0</v>
      </c>
      <c r="F43" s="34">
        <f>F45</f>
        <v>9956</v>
      </c>
    </row>
    <row r="44" spans="1:6" ht="12.75">
      <c r="A44" s="22" t="s">
        <v>4</v>
      </c>
      <c r="B44" s="33"/>
      <c r="C44" s="29"/>
      <c r="D44" s="29"/>
      <c r="E44" s="29"/>
      <c r="F44" s="29"/>
    </row>
    <row r="45" spans="1:6" ht="25.5">
      <c r="A45" s="22" t="s">
        <v>81</v>
      </c>
      <c r="B45" s="29">
        <f>C45+D45+E45+F45</f>
        <v>22364</v>
      </c>
      <c r="C45" s="29">
        <v>9306</v>
      </c>
      <c r="D45" s="29">
        <v>3102</v>
      </c>
      <c r="E45" s="29">
        <v>0</v>
      </c>
      <c r="F45" s="29">
        <v>9956</v>
      </c>
    </row>
    <row r="46" spans="1:6" ht="25.5">
      <c r="A46" s="26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</row>
    <row r="47" spans="1:6" ht="12.75">
      <c r="A47" s="44" t="s">
        <v>83</v>
      </c>
      <c r="B47" s="35">
        <f>B49+B118+B176+B212</f>
        <v>79583847.21000001</v>
      </c>
      <c r="C47" s="35">
        <f>C49+C118+C176+C212</f>
        <v>17611783.21</v>
      </c>
      <c r="D47" s="35">
        <f>D49+D118+D176+D212</f>
        <v>19595798</v>
      </c>
      <c r="E47" s="35">
        <f>E49+E118+E176+E212</f>
        <v>13972995</v>
      </c>
      <c r="F47" s="35">
        <f>F49+F118+F176+F212</f>
        <v>28403271</v>
      </c>
    </row>
    <row r="48" spans="1:6" ht="12.75">
      <c r="A48" s="26" t="s">
        <v>56</v>
      </c>
      <c r="B48" s="33"/>
      <c r="C48" s="33"/>
      <c r="D48" s="33"/>
      <c r="E48" s="33"/>
      <c r="F48" s="33"/>
    </row>
    <row r="49" spans="1:6" ht="25.5">
      <c r="A49" s="44" t="s">
        <v>192</v>
      </c>
      <c r="B49" s="34">
        <f>B50+B88+B92+B97+B102+B106+B110</f>
        <v>17892042.2</v>
      </c>
      <c r="C49" s="34">
        <f>C50+C88+C92+C97+C102+C106+C110</f>
        <v>1967917.2</v>
      </c>
      <c r="D49" s="34">
        <f>D50+D88+D92+D97+D102+D106+D110</f>
        <v>1543000</v>
      </c>
      <c r="E49" s="34">
        <f>E50+E88+E92+E97+E102+E106+E110</f>
        <v>4430000</v>
      </c>
      <c r="F49" s="34">
        <f>F50+F88+F92+F97+F102+F106+F110</f>
        <v>9951125</v>
      </c>
    </row>
    <row r="50" spans="1:6" ht="63.75">
      <c r="A50" s="44" t="s">
        <v>193</v>
      </c>
      <c r="B50" s="34">
        <f>B52+B56+B79+B82</f>
        <v>5279128.2</v>
      </c>
      <c r="C50" s="34">
        <f>C52+C56+C79+C82</f>
        <v>1461728.2</v>
      </c>
      <c r="D50" s="34">
        <f>D52+D56+D79+D82</f>
        <v>1191800</v>
      </c>
      <c r="E50" s="34">
        <f>E52+E56+E79+E82</f>
        <v>1010700</v>
      </c>
      <c r="F50" s="34">
        <f>F52+F56+F79+F82</f>
        <v>1614900</v>
      </c>
    </row>
    <row r="51" spans="1:6" ht="12.75">
      <c r="A51" s="21" t="s">
        <v>84</v>
      </c>
      <c r="B51" s="38"/>
      <c r="C51" s="38"/>
      <c r="D51" s="38"/>
      <c r="E51" s="38"/>
      <c r="F51" s="38"/>
    </row>
    <row r="52" spans="1:6" ht="25.5">
      <c r="A52" s="26" t="s">
        <v>85</v>
      </c>
      <c r="B52" s="33">
        <f>C52+D52+E52+F52</f>
        <v>350212.2</v>
      </c>
      <c r="C52" s="33">
        <f>SUM(C54:C55)</f>
        <v>67212.2</v>
      </c>
      <c r="D52" s="33">
        <f>SUM(D54:D55)</f>
        <v>80900</v>
      </c>
      <c r="E52" s="33">
        <f>SUM(E54:E55)</f>
        <v>92500</v>
      </c>
      <c r="F52" s="33">
        <f>SUM(F54:F55)</f>
        <v>109600</v>
      </c>
    </row>
    <row r="53" spans="1:6" ht="12.75">
      <c r="A53" s="22" t="s">
        <v>4</v>
      </c>
      <c r="B53" s="33"/>
      <c r="C53" s="29"/>
      <c r="D53" s="29"/>
      <c r="E53" s="29"/>
      <c r="F53" s="29"/>
    </row>
    <row r="54" spans="1:6" ht="25.5">
      <c r="A54" s="22" t="s">
        <v>86</v>
      </c>
      <c r="B54" s="29">
        <f>C54+D54+E54+F54</f>
        <v>269012.2</v>
      </c>
      <c r="C54" s="29">
        <v>51512.2</v>
      </c>
      <c r="D54" s="29">
        <v>62100</v>
      </c>
      <c r="E54" s="29">
        <v>71000</v>
      </c>
      <c r="F54" s="29">
        <v>84400</v>
      </c>
    </row>
    <row r="55" spans="1:6" ht="25.5">
      <c r="A55" s="22" t="s">
        <v>87</v>
      </c>
      <c r="B55" s="29">
        <f>C55+D55+E55+F55</f>
        <v>81200</v>
      </c>
      <c r="C55" s="29">
        <v>15700</v>
      </c>
      <c r="D55" s="29">
        <v>18800</v>
      </c>
      <c r="E55" s="29">
        <v>21500</v>
      </c>
      <c r="F55" s="29">
        <v>25200</v>
      </c>
    </row>
    <row r="56" spans="1:6" ht="12.75">
      <c r="A56" s="26" t="s">
        <v>88</v>
      </c>
      <c r="B56" s="39">
        <f>B58+B64+B73</f>
        <v>4624416</v>
      </c>
      <c r="C56" s="33">
        <f>C58+C64+C73</f>
        <v>1325516</v>
      </c>
      <c r="D56" s="33">
        <f>D58+D64+D73</f>
        <v>1031400</v>
      </c>
      <c r="E56" s="33">
        <f>E58+E64+E73</f>
        <v>838200</v>
      </c>
      <c r="F56" s="33">
        <f>F58+F64+F73</f>
        <v>1429300</v>
      </c>
    </row>
    <row r="57" spans="1:6" ht="12.75">
      <c r="A57" s="26" t="s">
        <v>4</v>
      </c>
      <c r="B57" s="33"/>
      <c r="C57" s="29"/>
      <c r="D57" s="29"/>
      <c r="E57" s="29"/>
      <c r="F57" s="29"/>
    </row>
    <row r="58" spans="1:6" ht="12.75">
      <c r="A58" s="26" t="s">
        <v>89</v>
      </c>
      <c r="B58" s="33">
        <f>SUM(B60:B63)</f>
        <v>3861115.79</v>
      </c>
      <c r="C58" s="33">
        <f>SUM(C60:C63)</f>
        <v>1243015.79</v>
      </c>
      <c r="D58" s="33">
        <f>SUM(D60:D63)</f>
        <v>708800</v>
      </c>
      <c r="E58" s="33">
        <f>SUM(E60:E63)</f>
        <v>624700</v>
      </c>
      <c r="F58" s="33">
        <f>SUM(F60:F63)</f>
        <v>1284600</v>
      </c>
    </row>
    <row r="59" spans="1:6" ht="12.75">
      <c r="A59" s="26" t="s">
        <v>56</v>
      </c>
      <c r="B59" s="33"/>
      <c r="C59" s="29"/>
      <c r="D59" s="29"/>
      <c r="E59" s="29"/>
      <c r="F59" s="29"/>
    </row>
    <row r="60" spans="1:6" ht="38.25">
      <c r="A60" s="22" t="s">
        <v>90</v>
      </c>
      <c r="B60" s="29">
        <f>C60+D60+E60+F60</f>
        <v>2118000</v>
      </c>
      <c r="C60" s="29">
        <v>748900</v>
      </c>
      <c r="D60" s="29">
        <v>292800</v>
      </c>
      <c r="E60" s="29">
        <v>213700</v>
      </c>
      <c r="F60" s="29">
        <v>862600</v>
      </c>
    </row>
    <row r="61" spans="1:6" ht="12.75">
      <c r="A61" s="22" t="s">
        <v>91</v>
      </c>
      <c r="B61" s="29"/>
      <c r="C61" s="29"/>
      <c r="D61" s="29"/>
      <c r="E61" s="29"/>
      <c r="F61" s="29"/>
    </row>
    <row r="62" spans="1:6" ht="31.5" customHeight="1">
      <c r="A62" s="22" t="s">
        <v>92</v>
      </c>
      <c r="B62" s="29">
        <f>C62+D62+E62+F62</f>
        <v>1303115.79</v>
      </c>
      <c r="C62" s="29">
        <v>370115.79</v>
      </c>
      <c r="D62" s="29">
        <v>296000</v>
      </c>
      <c r="E62" s="29">
        <v>337000</v>
      </c>
      <c r="F62" s="29">
        <v>300000</v>
      </c>
    </row>
    <row r="63" spans="1:6" ht="31.5" customHeight="1">
      <c r="A63" s="22" t="s">
        <v>93</v>
      </c>
      <c r="B63" s="29">
        <f>C63+D63+E63+F63</f>
        <v>440000</v>
      </c>
      <c r="C63" s="29">
        <v>124000</v>
      </c>
      <c r="D63" s="29">
        <v>120000</v>
      </c>
      <c r="E63" s="29">
        <v>74000</v>
      </c>
      <c r="F63" s="29">
        <v>122000</v>
      </c>
    </row>
    <row r="64" spans="1:6" ht="25.5">
      <c r="A64" s="26" t="s">
        <v>94</v>
      </c>
      <c r="B64" s="33">
        <f>SUM(B65:B72)</f>
        <v>462100.21</v>
      </c>
      <c r="C64" s="33">
        <f>SUM(C65:C72)</f>
        <v>62200.21</v>
      </c>
      <c r="D64" s="33">
        <f>SUM(D65:D72)</f>
        <v>91200</v>
      </c>
      <c r="E64" s="33">
        <f>SUM(E65:E72)</f>
        <v>186400</v>
      </c>
      <c r="F64" s="33">
        <f>SUM(F65:F72)</f>
        <v>122300</v>
      </c>
    </row>
    <row r="65" spans="1:6" ht="38.25">
      <c r="A65" s="22" t="s">
        <v>95</v>
      </c>
      <c r="B65" s="29">
        <f>C65+D65+E65+F65</f>
        <v>31300</v>
      </c>
      <c r="C65" s="29">
        <v>5300</v>
      </c>
      <c r="D65" s="29">
        <v>8000</v>
      </c>
      <c r="E65" s="29">
        <v>8500</v>
      </c>
      <c r="F65" s="29">
        <v>9500</v>
      </c>
    </row>
    <row r="66" spans="1:6" ht="39" customHeight="1">
      <c r="A66" s="22" t="s">
        <v>96</v>
      </c>
      <c r="B66" s="29">
        <f aca="true" t="shared" si="0" ref="B66:B72">C66+D66+E66+F66</f>
        <v>13400</v>
      </c>
      <c r="C66" s="29">
        <v>0</v>
      </c>
      <c r="D66" s="29">
        <v>0</v>
      </c>
      <c r="E66" s="29">
        <v>13400</v>
      </c>
      <c r="F66" s="29">
        <v>0</v>
      </c>
    </row>
    <row r="67" spans="1:6" ht="52.5" customHeight="1">
      <c r="A67" s="22" t="s">
        <v>97</v>
      </c>
      <c r="B67" s="29">
        <f t="shared" si="0"/>
        <v>280200</v>
      </c>
      <c r="C67" s="29">
        <v>33000</v>
      </c>
      <c r="D67" s="29">
        <v>50000</v>
      </c>
      <c r="E67" s="29">
        <v>131200</v>
      </c>
      <c r="F67" s="29">
        <v>66000</v>
      </c>
    </row>
    <row r="68" spans="1:6" ht="54" customHeight="1">
      <c r="A68" s="22" t="s">
        <v>98</v>
      </c>
      <c r="B68" s="29">
        <f t="shared" si="0"/>
        <v>24000.21</v>
      </c>
      <c r="C68" s="29">
        <v>4000.21</v>
      </c>
      <c r="D68" s="29">
        <v>6000</v>
      </c>
      <c r="E68" s="29">
        <v>6000</v>
      </c>
      <c r="F68" s="29">
        <v>8000</v>
      </c>
    </row>
    <row r="69" spans="1:6" ht="38.25">
      <c r="A69" s="22" t="s">
        <v>99</v>
      </c>
      <c r="B69" s="29">
        <f t="shared" si="0"/>
        <v>78600</v>
      </c>
      <c r="C69" s="29">
        <v>14000</v>
      </c>
      <c r="D69" s="29">
        <v>21000</v>
      </c>
      <c r="E69" s="29">
        <v>21000</v>
      </c>
      <c r="F69" s="29">
        <v>22600</v>
      </c>
    </row>
    <row r="70" spans="1:6" ht="51">
      <c r="A70" s="22" t="s">
        <v>100</v>
      </c>
      <c r="B70" s="29">
        <f t="shared" si="0"/>
        <v>20500</v>
      </c>
      <c r="C70" s="29">
        <v>5200</v>
      </c>
      <c r="D70" s="29">
        <v>5100</v>
      </c>
      <c r="E70" s="29">
        <v>5200</v>
      </c>
      <c r="F70" s="29">
        <v>5000</v>
      </c>
    </row>
    <row r="71" spans="1:6" ht="38.25">
      <c r="A71" s="22" t="s">
        <v>101</v>
      </c>
      <c r="B71" s="29">
        <f t="shared" si="0"/>
        <v>4100</v>
      </c>
      <c r="C71" s="29">
        <v>700</v>
      </c>
      <c r="D71" s="29">
        <v>1100</v>
      </c>
      <c r="E71" s="29">
        <v>1100</v>
      </c>
      <c r="F71" s="29">
        <v>1200</v>
      </c>
    </row>
    <row r="72" spans="1:6" ht="38.25">
      <c r="A72" s="22" t="s">
        <v>208</v>
      </c>
      <c r="B72" s="29">
        <f t="shared" si="0"/>
        <v>10000</v>
      </c>
      <c r="C72" s="29">
        <v>0</v>
      </c>
      <c r="D72" s="29">
        <v>0</v>
      </c>
      <c r="E72" s="29">
        <v>0</v>
      </c>
      <c r="F72" s="29">
        <v>10000</v>
      </c>
    </row>
    <row r="73" spans="1:6" ht="12.75">
      <c r="A73" s="26" t="s">
        <v>102</v>
      </c>
      <c r="B73" s="33">
        <f>SUM(B74:B78)</f>
        <v>301200</v>
      </c>
      <c r="C73" s="33">
        <f>SUM(C75:C78)</f>
        <v>20300</v>
      </c>
      <c r="D73" s="33">
        <f>SUM(D75:D78)</f>
        <v>231400</v>
      </c>
      <c r="E73" s="33">
        <f>SUM(E75:E78)</f>
        <v>27100</v>
      </c>
      <c r="F73" s="33">
        <f>SUM(F75:F78)</f>
        <v>22400</v>
      </c>
    </row>
    <row r="74" spans="1:6" ht="12.75">
      <c r="A74" s="27" t="s">
        <v>4</v>
      </c>
      <c r="B74" s="40"/>
      <c r="C74" s="41"/>
      <c r="D74" s="41"/>
      <c r="E74" s="41"/>
      <c r="F74" s="41"/>
    </row>
    <row r="75" spans="1:6" ht="25.5">
      <c r="A75" s="22" t="s">
        <v>103</v>
      </c>
      <c r="B75" s="29">
        <f>SUM(C75:F75)</f>
        <v>34500</v>
      </c>
      <c r="C75" s="29">
        <v>5800</v>
      </c>
      <c r="D75" s="29">
        <v>8700</v>
      </c>
      <c r="E75" s="29">
        <v>8700</v>
      </c>
      <c r="F75" s="29">
        <v>11300</v>
      </c>
    </row>
    <row r="76" spans="1:6" ht="38.25">
      <c r="A76" s="22" t="s">
        <v>104</v>
      </c>
      <c r="B76" s="29">
        <f>SUM(C76:F76)</f>
        <v>62400</v>
      </c>
      <c r="C76" s="29">
        <v>14500</v>
      </c>
      <c r="D76" s="29">
        <v>18400</v>
      </c>
      <c r="E76" s="29">
        <v>18400</v>
      </c>
      <c r="F76" s="29">
        <v>11100</v>
      </c>
    </row>
    <row r="77" spans="1:6" ht="38.25">
      <c r="A77" s="22" t="s">
        <v>105</v>
      </c>
      <c r="B77" s="29">
        <f>SUM(C77:F77)</f>
        <v>166200</v>
      </c>
      <c r="C77" s="29">
        <v>0</v>
      </c>
      <c r="D77" s="29">
        <v>166200</v>
      </c>
      <c r="E77" s="29">
        <v>0</v>
      </c>
      <c r="F77" s="29">
        <v>0</v>
      </c>
    </row>
    <row r="78" spans="1:6" ht="25.5">
      <c r="A78" s="22" t="s">
        <v>209</v>
      </c>
      <c r="B78" s="29">
        <f>C78+D78+E78+F78</f>
        <v>38100</v>
      </c>
      <c r="C78" s="29">
        <v>0</v>
      </c>
      <c r="D78" s="29">
        <v>38100</v>
      </c>
      <c r="E78" s="29">
        <v>0</v>
      </c>
      <c r="F78" s="29">
        <v>0</v>
      </c>
    </row>
    <row r="79" spans="1:6" ht="12.75">
      <c r="A79" s="26" t="s">
        <v>106</v>
      </c>
      <c r="B79" s="33">
        <f>C79+D79+E79+F79</f>
        <v>285200</v>
      </c>
      <c r="C79" s="33">
        <f>SUM(C80:C81)</f>
        <v>69000</v>
      </c>
      <c r="D79" s="33">
        <f>SUM(D80:D81)</f>
        <v>72000</v>
      </c>
      <c r="E79" s="33">
        <f>SUM(E80:E81)</f>
        <v>80000</v>
      </c>
      <c r="F79" s="33">
        <f>SUM(F80:F81)</f>
        <v>64200</v>
      </c>
    </row>
    <row r="80" spans="1:6" ht="27.75" customHeight="1">
      <c r="A80" s="22" t="s">
        <v>107</v>
      </c>
      <c r="B80" s="29">
        <f>SUM(C80:F80)</f>
        <v>231000</v>
      </c>
      <c r="C80" s="29">
        <v>60000</v>
      </c>
      <c r="D80" s="29">
        <v>60000</v>
      </c>
      <c r="E80" s="29">
        <v>68000</v>
      </c>
      <c r="F80" s="29">
        <v>43000</v>
      </c>
    </row>
    <row r="81" spans="1:6" ht="31.5" customHeight="1">
      <c r="A81" s="22" t="s">
        <v>212</v>
      </c>
      <c r="B81" s="29">
        <f>C81+D81+E81+F81</f>
        <v>54200</v>
      </c>
      <c r="C81" s="29">
        <v>9000</v>
      </c>
      <c r="D81" s="29">
        <v>12000</v>
      </c>
      <c r="E81" s="29">
        <v>12000</v>
      </c>
      <c r="F81" s="29">
        <v>21200</v>
      </c>
    </row>
    <row r="82" spans="1:6" ht="25.5">
      <c r="A82" s="26" t="s">
        <v>108</v>
      </c>
      <c r="B82" s="33">
        <f>B84</f>
        <v>19300</v>
      </c>
      <c r="C82" s="33">
        <f>C84</f>
        <v>0</v>
      </c>
      <c r="D82" s="33">
        <f>D84</f>
        <v>7500</v>
      </c>
      <c r="E82" s="33">
        <f>E85</f>
        <v>0</v>
      </c>
      <c r="F82" s="33">
        <f>F84</f>
        <v>11800</v>
      </c>
    </row>
    <row r="83" spans="1:6" ht="12.75">
      <c r="A83" s="22" t="s">
        <v>4</v>
      </c>
      <c r="B83" s="33"/>
      <c r="C83" s="29"/>
      <c r="D83" s="29"/>
      <c r="E83" s="29"/>
      <c r="F83" s="29"/>
    </row>
    <row r="84" spans="1:6" ht="15" customHeight="1">
      <c r="A84" s="22" t="s">
        <v>109</v>
      </c>
      <c r="B84" s="33">
        <f>SUM(B86:B87)</f>
        <v>19300</v>
      </c>
      <c r="C84" s="33">
        <f>SUM(C86:C87)</f>
        <v>0</v>
      </c>
      <c r="D84" s="33">
        <f>SUM(D86:D87)</f>
        <v>7500</v>
      </c>
      <c r="E84" s="33">
        <f>SUM(E86:E87)</f>
        <v>0</v>
      </c>
      <c r="F84" s="33">
        <f>SUM(F86:F87)</f>
        <v>11800</v>
      </c>
    </row>
    <row r="85" spans="1:6" ht="12.75">
      <c r="A85" s="23" t="s">
        <v>4</v>
      </c>
      <c r="B85" s="33"/>
      <c r="C85" s="29"/>
      <c r="D85" s="29"/>
      <c r="E85" s="29"/>
      <c r="F85" s="29"/>
    </row>
    <row r="86" spans="1:6" ht="38.25">
      <c r="A86" s="22" t="s">
        <v>110</v>
      </c>
      <c r="B86" s="29">
        <f>SUM(C86:F86)</f>
        <v>4300</v>
      </c>
      <c r="C86" s="29">
        <v>0</v>
      </c>
      <c r="D86" s="29">
        <v>0</v>
      </c>
      <c r="E86" s="29">
        <v>0</v>
      </c>
      <c r="F86" s="29">
        <v>4300</v>
      </c>
    </row>
    <row r="87" spans="1:6" ht="42" customHeight="1">
      <c r="A87" s="22" t="s">
        <v>111</v>
      </c>
      <c r="B87" s="29">
        <f>SUM(C87:F87)</f>
        <v>15000</v>
      </c>
      <c r="C87" s="29">
        <v>0</v>
      </c>
      <c r="D87" s="29">
        <v>7500</v>
      </c>
      <c r="E87" s="29">
        <v>0</v>
      </c>
      <c r="F87" s="29">
        <v>7500</v>
      </c>
    </row>
    <row r="88" spans="1:6" ht="51">
      <c r="A88" s="44" t="s">
        <v>194</v>
      </c>
      <c r="B88" s="34">
        <f>SUM(B90)</f>
        <v>351300</v>
      </c>
      <c r="C88" s="34">
        <f>SUM(C90)</f>
        <v>0</v>
      </c>
      <c r="D88" s="34">
        <f>SUM(D90)</f>
        <v>0</v>
      </c>
      <c r="E88" s="34">
        <f>SUM(E90)</f>
        <v>351300</v>
      </c>
      <c r="F88" s="34">
        <f>SUM(F90)</f>
        <v>0</v>
      </c>
    </row>
    <row r="89" spans="1:6" ht="12.75">
      <c r="A89" s="23" t="s">
        <v>112</v>
      </c>
      <c r="B89" s="29"/>
      <c r="C89" s="29"/>
      <c r="D89" s="29"/>
      <c r="E89" s="29"/>
      <c r="F89" s="29"/>
    </row>
    <row r="90" spans="1:6" ht="12.75">
      <c r="A90" s="26" t="s">
        <v>102</v>
      </c>
      <c r="B90" s="33">
        <f>SUM(B91)</f>
        <v>351300</v>
      </c>
      <c r="C90" s="33">
        <f>SUM(C91)</f>
        <v>0</v>
      </c>
      <c r="D90" s="33">
        <f>SUM(D91)</f>
        <v>0</v>
      </c>
      <c r="E90" s="33">
        <f>SUM(E91)</f>
        <v>351300</v>
      </c>
      <c r="F90" s="33">
        <f>SUM(F91)</f>
        <v>0</v>
      </c>
    </row>
    <row r="91" spans="1:6" ht="38.25">
      <c r="A91" s="27" t="s">
        <v>113</v>
      </c>
      <c r="B91" s="29">
        <f>SUM(C91:F91)</f>
        <v>351300</v>
      </c>
      <c r="C91" s="29">
        <v>0</v>
      </c>
      <c r="D91" s="29">
        <v>0</v>
      </c>
      <c r="E91" s="29">
        <v>351300</v>
      </c>
      <c r="F91" s="29">
        <v>0</v>
      </c>
    </row>
    <row r="92" spans="1:6" ht="25.5">
      <c r="A92" s="44" t="s">
        <v>195</v>
      </c>
      <c r="B92" s="34">
        <f>SUM(B94)</f>
        <v>884114</v>
      </c>
      <c r="C92" s="34">
        <f>SUM(C94)</f>
        <v>488989</v>
      </c>
      <c r="D92" s="34">
        <f>SUM(D94)</f>
        <v>334000</v>
      </c>
      <c r="E92" s="34">
        <f>SUM(E94)</f>
        <v>12000</v>
      </c>
      <c r="F92" s="34">
        <f>SUM(F94)</f>
        <v>49125</v>
      </c>
    </row>
    <row r="93" spans="1:6" ht="12.75">
      <c r="A93" s="23" t="s">
        <v>112</v>
      </c>
      <c r="B93" s="29"/>
      <c r="C93" s="29"/>
      <c r="D93" s="29"/>
      <c r="E93" s="29"/>
      <c r="F93" s="29"/>
    </row>
    <row r="94" spans="1:6" ht="12.75">
      <c r="A94" s="26" t="s">
        <v>102</v>
      </c>
      <c r="B94" s="33">
        <f>SUM(B95:B96)</f>
        <v>884114</v>
      </c>
      <c r="C94" s="33">
        <f>SUM(C95:C96)</f>
        <v>488989</v>
      </c>
      <c r="D94" s="33">
        <f>SUM(D95:D96)</f>
        <v>334000</v>
      </c>
      <c r="E94" s="33">
        <f>SUM(E95:E96)</f>
        <v>12000</v>
      </c>
      <c r="F94" s="33">
        <f>SUM(F95:F96)</f>
        <v>49125</v>
      </c>
    </row>
    <row r="95" spans="1:6" ht="38.25">
      <c r="A95" s="27" t="s">
        <v>114</v>
      </c>
      <c r="B95" s="29">
        <f>SUM(C95:F95)</f>
        <v>737989</v>
      </c>
      <c r="C95" s="29">
        <v>444989</v>
      </c>
      <c r="D95" s="29">
        <v>293000</v>
      </c>
      <c r="E95" s="29">
        <v>0</v>
      </c>
      <c r="F95" s="29">
        <v>0</v>
      </c>
    </row>
    <row r="96" spans="1:6" ht="38.25">
      <c r="A96" s="22" t="s">
        <v>115</v>
      </c>
      <c r="B96" s="29">
        <f>C96+D96+E96+F96</f>
        <v>146125</v>
      </c>
      <c r="C96" s="29">
        <v>44000</v>
      </c>
      <c r="D96" s="29">
        <v>41000</v>
      </c>
      <c r="E96" s="29">
        <v>12000</v>
      </c>
      <c r="F96" s="29">
        <v>49125</v>
      </c>
    </row>
    <row r="97" spans="1:6" ht="51">
      <c r="A97" s="45" t="s">
        <v>196</v>
      </c>
      <c r="B97" s="34">
        <f>SUM(B99)</f>
        <v>89300</v>
      </c>
      <c r="C97" s="34">
        <f>SUM(C99)</f>
        <v>17200</v>
      </c>
      <c r="D97" s="34">
        <f>SUM(D99)</f>
        <v>17200</v>
      </c>
      <c r="E97" s="34">
        <f>SUM(E99)</f>
        <v>37800</v>
      </c>
      <c r="F97" s="34">
        <f>SUM(F99)</f>
        <v>17100</v>
      </c>
    </row>
    <row r="98" spans="1:6" ht="12.75">
      <c r="A98" s="28" t="s">
        <v>112</v>
      </c>
      <c r="B98" s="29"/>
      <c r="C98" s="29"/>
      <c r="D98" s="29"/>
      <c r="E98" s="29"/>
      <c r="F98" s="29"/>
    </row>
    <row r="99" spans="1:6" ht="25.5">
      <c r="A99" s="26" t="s">
        <v>94</v>
      </c>
      <c r="B99" s="33">
        <f>SUM(B100:B101)</f>
        <v>89300</v>
      </c>
      <c r="C99" s="33">
        <f>SUM(C100:C101)</f>
        <v>17200</v>
      </c>
      <c r="D99" s="33">
        <f>SUM(D100:D101)</f>
        <v>17200</v>
      </c>
      <c r="E99" s="33">
        <f>SUM(E100:E101)</f>
        <v>37800</v>
      </c>
      <c r="F99" s="33">
        <f>SUM(F100:F101)</f>
        <v>17100</v>
      </c>
    </row>
    <row r="100" spans="1:6" ht="63.75">
      <c r="A100" s="22" t="s">
        <v>210</v>
      </c>
      <c r="B100" s="29">
        <f>C100+D100+E100+F100</f>
        <v>68700</v>
      </c>
      <c r="C100" s="29">
        <v>17200</v>
      </c>
      <c r="D100" s="29">
        <v>17200</v>
      </c>
      <c r="E100" s="29">
        <v>17200</v>
      </c>
      <c r="F100" s="29">
        <v>17100</v>
      </c>
    </row>
    <row r="101" spans="1:6" ht="38.25">
      <c r="A101" s="22" t="s">
        <v>116</v>
      </c>
      <c r="B101" s="29">
        <f>SUM(C101:F101)</f>
        <v>20600</v>
      </c>
      <c r="C101" s="29">
        <v>0</v>
      </c>
      <c r="D101" s="29">
        <v>0</v>
      </c>
      <c r="E101" s="29">
        <v>20600</v>
      </c>
      <c r="F101" s="29">
        <v>0</v>
      </c>
    </row>
    <row r="102" spans="1:6" ht="38.25">
      <c r="A102" s="44" t="s">
        <v>197</v>
      </c>
      <c r="B102" s="34">
        <f>B104</f>
        <v>18200</v>
      </c>
      <c r="C102" s="34">
        <f>C104</f>
        <v>0</v>
      </c>
      <c r="D102" s="34">
        <f>D104</f>
        <v>0</v>
      </c>
      <c r="E102" s="34">
        <f>E104</f>
        <v>18200</v>
      </c>
      <c r="F102" s="34">
        <f>F104</f>
        <v>0</v>
      </c>
    </row>
    <row r="103" spans="1:6" ht="12.75">
      <c r="A103" s="28" t="s">
        <v>112</v>
      </c>
      <c r="B103" s="29"/>
      <c r="C103" s="29"/>
      <c r="D103" s="29"/>
      <c r="E103" s="29"/>
      <c r="F103" s="29"/>
    </row>
    <row r="104" spans="1:6" ht="25.5">
      <c r="A104" s="26" t="s">
        <v>117</v>
      </c>
      <c r="B104" s="33">
        <f>B105</f>
        <v>18200</v>
      </c>
      <c r="C104" s="33">
        <f>C105</f>
        <v>0</v>
      </c>
      <c r="D104" s="33">
        <f>D105</f>
        <v>0</v>
      </c>
      <c r="E104" s="33">
        <f>E105</f>
        <v>18200</v>
      </c>
      <c r="F104" s="33">
        <f>F105</f>
        <v>0</v>
      </c>
    </row>
    <row r="105" spans="1:6" ht="51">
      <c r="A105" s="22" t="s">
        <v>118</v>
      </c>
      <c r="B105" s="29">
        <f>C105+D105+E105+F105</f>
        <v>18200</v>
      </c>
      <c r="C105" s="29">
        <v>0</v>
      </c>
      <c r="D105" s="29">
        <v>0</v>
      </c>
      <c r="E105" s="29">
        <v>18200</v>
      </c>
      <c r="F105" s="29">
        <v>0</v>
      </c>
    </row>
    <row r="106" spans="1:6" ht="25.5">
      <c r="A106" s="44" t="s">
        <v>198</v>
      </c>
      <c r="B106" s="34">
        <f>B108</f>
        <v>270000</v>
      </c>
      <c r="C106" s="34">
        <f>C108</f>
        <v>0</v>
      </c>
      <c r="D106" s="34">
        <f>D108</f>
        <v>0</v>
      </c>
      <c r="E106" s="34">
        <f>E108</f>
        <v>0</v>
      </c>
      <c r="F106" s="34">
        <f>F108</f>
        <v>270000</v>
      </c>
    </row>
    <row r="107" spans="1:6" ht="12.75">
      <c r="A107" s="23" t="s">
        <v>112</v>
      </c>
      <c r="B107" s="29"/>
      <c r="C107" s="29"/>
      <c r="D107" s="29"/>
      <c r="E107" s="29"/>
      <c r="F107" s="29"/>
    </row>
    <row r="108" spans="1:6" ht="25.5">
      <c r="A108" s="26" t="s">
        <v>117</v>
      </c>
      <c r="B108" s="33">
        <f>SUM(B109)</f>
        <v>270000</v>
      </c>
      <c r="C108" s="33">
        <f>SUM(C109)</f>
        <v>0</v>
      </c>
      <c r="D108" s="33">
        <f>SUM(D109)</f>
        <v>0</v>
      </c>
      <c r="E108" s="33">
        <f>SUM(E109)</f>
        <v>0</v>
      </c>
      <c r="F108" s="33">
        <f>SUM(F109)</f>
        <v>270000</v>
      </c>
    </row>
    <row r="109" spans="1:6" ht="38.25">
      <c r="A109" s="22" t="s">
        <v>119</v>
      </c>
      <c r="B109" s="29">
        <f>C109+D109+E109+F109</f>
        <v>270000</v>
      </c>
      <c r="C109" s="29">
        <v>0</v>
      </c>
      <c r="D109" s="29">
        <v>0</v>
      </c>
      <c r="E109" s="29">
        <v>0</v>
      </c>
      <c r="F109" s="29">
        <v>270000</v>
      </c>
    </row>
    <row r="110" spans="1:6" ht="51">
      <c r="A110" s="44" t="s">
        <v>199</v>
      </c>
      <c r="B110" s="34">
        <f>SUM(C110:F110)</f>
        <v>11000000</v>
      </c>
      <c r="C110" s="34">
        <f>C112</f>
        <v>0</v>
      </c>
      <c r="D110" s="34">
        <f>D112</f>
        <v>0</v>
      </c>
      <c r="E110" s="34">
        <f>E112</f>
        <v>3000000</v>
      </c>
      <c r="F110" s="34">
        <f>F112</f>
        <v>8000000</v>
      </c>
    </row>
    <row r="111" spans="1:6" ht="12.75">
      <c r="A111" s="23" t="s">
        <v>112</v>
      </c>
      <c r="B111" s="29"/>
      <c r="C111" s="29"/>
      <c r="D111" s="29"/>
      <c r="E111" s="29"/>
      <c r="F111" s="29"/>
    </row>
    <row r="112" spans="1:6" ht="25.5">
      <c r="A112" s="26" t="s">
        <v>117</v>
      </c>
      <c r="B112" s="33">
        <f>SUM(C112:F112)</f>
        <v>11000000</v>
      </c>
      <c r="C112" s="33">
        <v>0</v>
      </c>
      <c r="D112" s="33">
        <v>0</v>
      </c>
      <c r="E112" s="33">
        <f>SUM(E113:E113)</f>
        <v>3000000</v>
      </c>
      <c r="F112" s="33">
        <f>SUM(F113:F113)</f>
        <v>8000000</v>
      </c>
    </row>
    <row r="113" spans="1:6" ht="38.25">
      <c r="A113" s="22" t="s">
        <v>211</v>
      </c>
      <c r="B113" s="29">
        <f>SUM(C113:F113)</f>
        <v>11000000</v>
      </c>
      <c r="C113" s="29">
        <v>0</v>
      </c>
      <c r="D113" s="29">
        <v>0</v>
      </c>
      <c r="E113" s="29">
        <v>3000000</v>
      </c>
      <c r="F113" s="29">
        <v>8000000</v>
      </c>
    </row>
    <row r="114" spans="1:6" ht="12.75">
      <c r="A114" s="26" t="s">
        <v>120</v>
      </c>
      <c r="B114" s="33"/>
      <c r="C114" s="29"/>
      <c r="D114" s="29"/>
      <c r="E114" s="29"/>
      <c r="F114" s="29"/>
    </row>
    <row r="115" spans="1:6" ht="12.75">
      <c r="A115" s="26" t="s">
        <v>4</v>
      </c>
      <c r="B115" s="33"/>
      <c r="C115" s="29"/>
      <c r="D115" s="29"/>
      <c r="E115" s="29"/>
      <c r="F115" s="29"/>
    </row>
    <row r="116" spans="1:6" ht="51">
      <c r="A116" s="26" t="s">
        <v>121</v>
      </c>
      <c r="B116" s="33"/>
      <c r="C116" s="29"/>
      <c r="D116" s="29"/>
      <c r="E116" s="29"/>
      <c r="F116" s="29"/>
    </row>
    <row r="117" spans="1:6" ht="25.5">
      <c r="A117" s="26" t="s">
        <v>122</v>
      </c>
      <c r="B117" s="33"/>
      <c r="C117" s="33"/>
      <c r="D117" s="33"/>
      <c r="E117" s="33"/>
      <c r="F117" s="33"/>
    </row>
    <row r="118" spans="1:6" ht="25.5">
      <c r="A118" s="44" t="s">
        <v>123</v>
      </c>
      <c r="B118" s="35">
        <f>C118+D118+E118+F118</f>
        <v>51406075.89</v>
      </c>
      <c r="C118" s="35">
        <f>C120+C125+C157</f>
        <v>11917275.89</v>
      </c>
      <c r="D118" s="35">
        <f>D119+D168+D172</f>
        <v>15795600</v>
      </c>
      <c r="E118" s="35">
        <f>E120+E125+E157+E172</f>
        <v>8391400</v>
      </c>
      <c r="F118" s="35">
        <f>F120+F125+F157+F168</f>
        <v>15301800</v>
      </c>
    </row>
    <row r="119" spans="1:6" ht="79.5" customHeight="1">
      <c r="A119" s="44" t="s">
        <v>200</v>
      </c>
      <c r="B119" s="35">
        <f>B120+B125+B157</f>
        <v>51406075.89</v>
      </c>
      <c r="C119" s="35">
        <f>C120+C125+C157</f>
        <v>11917275.89</v>
      </c>
      <c r="D119" s="35">
        <f>D120+D125+D157</f>
        <v>15795600</v>
      </c>
      <c r="E119" s="35">
        <f>E120+E125+E156+E157</f>
        <v>8391400</v>
      </c>
      <c r="F119" s="35">
        <f>F120+F125+F156+F157</f>
        <v>15301800</v>
      </c>
    </row>
    <row r="120" spans="1:6" ht="25.5">
      <c r="A120" s="26" t="s">
        <v>124</v>
      </c>
      <c r="B120" s="33">
        <f>SUM(B122:B124)</f>
        <v>47646000</v>
      </c>
      <c r="C120" s="33">
        <f>SUM(C122:C124)</f>
        <v>9529200</v>
      </c>
      <c r="D120" s="33">
        <f>SUM(D122:D124)</f>
        <v>15246700</v>
      </c>
      <c r="E120" s="33">
        <f>SUM(E122:E124)</f>
        <v>8099800</v>
      </c>
      <c r="F120" s="33">
        <f>SUM(F122:F124)</f>
        <v>14770300</v>
      </c>
    </row>
    <row r="121" spans="1:6" ht="12.75">
      <c r="A121" s="22" t="s">
        <v>4</v>
      </c>
      <c r="B121" s="33"/>
      <c r="C121" s="29"/>
      <c r="D121" s="29"/>
      <c r="E121" s="29"/>
      <c r="F121" s="29"/>
    </row>
    <row r="122" spans="1:6" ht="25.5">
      <c r="A122" s="22" t="s">
        <v>125</v>
      </c>
      <c r="B122" s="29">
        <f>SUM(C122:F122)</f>
        <v>37030000</v>
      </c>
      <c r="C122" s="29">
        <v>7300000</v>
      </c>
      <c r="D122" s="29">
        <v>11850000</v>
      </c>
      <c r="E122" s="29">
        <v>6218500</v>
      </c>
      <c r="F122" s="29">
        <v>11661500</v>
      </c>
    </row>
    <row r="123" spans="1:6" ht="25.5">
      <c r="A123" s="22" t="s">
        <v>126</v>
      </c>
      <c r="B123" s="29">
        <f>SUM(C123:F123)</f>
        <v>5000</v>
      </c>
      <c r="C123" s="29">
        <v>700</v>
      </c>
      <c r="D123" s="29">
        <v>1700</v>
      </c>
      <c r="E123" s="29">
        <v>1300</v>
      </c>
      <c r="F123" s="29">
        <v>1300</v>
      </c>
    </row>
    <row r="124" spans="1:6" ht="26.25" customHeight="1">
      <c r="A124" s="22" t="s">
        <v>127</v>
      </c>
      <c r="B124" s="29">
        <f>SUM(C124:F124)</f>
        <v>10611000</v>
      </c>
      <c r="C124" s="29">
        <v>2228500</v>
      </c>
      <c r="D124" s="29">
        <v>3395000</v>
      </c>
      <c r="E124" s="29">
        <v>1880000</v>
      </c>
      <c r="F124" s="29">
        <v>3107500</v>
      </c>
    </row>
    <row r="125" spans="1:6" ht="12.75">
      <c r="A125" s="26" t="s">
        <v>88</v>
      </c>
      <c r="B125" s="33">
        <f>C125+D125+E125+F125</f>
        <v>445200</v>
      </c>
      <c r="C125" s="33">
        <f>C127+C150</f>
        <v>226100</v>
      </c>
      <c r="D125" s="33">
        <f>D127+D150</f>
        <v>64000</v>
      </c>
      <c r="E125" s="33">
        <f>E127+E150</f>
        <v>34100</v>
      </c>
      <c r="F125" s="33">
        <f>F127+F150</f>
        <v>121000</v>
      </c>
    </row>
    <row r="126" spans="1:6" ht="12.75">
      <c r="A126" s="26" t="s">
        <v>4</v>
      </c>
      <c r="B126" s="33"/>
      <c r="C126" s="33"/>
      <c r="D126" s="33"/>
      <c r="E126" s="33"/>
      <c r="F126" s="33"/>
    </row>
    <row r="127" spans="1:6" ht="12.75">
      <c r="A127" s="26" t="s">
        <v>128</v>
      </c>
      <c r="B127" s="33">
        <f>SUM(C127:F127)</f>
        <v>300000</v>
      </c>
      <c r="C127" s="33">
        <f>SUM(C128:C129)</f>
        <v>186000</v>
      </c>
      <c r="D127" s="33">
        <f>SUM(D128:D129)</f>
        <v>54000</v>
      </c>
      <c r="E127" s="33">
        <f>SUM(E128:E129)</f>
        <v>24000</v>
      </c>
      <c r="F127" s="33">
        <f>SUM(F128:F129)</f>
        <v>36000</v>
      </c>
    </row>
    <row r="128" spans="1:6" ht="25.5">
      <c r="A128" s="22" t="s">
        <v>129</v>
      </c>
      <c r="B128" s="29">
        <f>SUM(C128:F128)</f>
        <v>100000</v>
      </c>
      <c r="C128" s="29">
        <v>16000</v>
      </c>
      <c r="D128" s="29">
        <v>24000</v>
      </c>
      <c r="E128" s="29">
        <v>24000</v>
      </c>
      <c r="F128" s="29">
        <v>36000</v>
      </c>
    </row>
    <row r="129" spans="1:6" ht="25.5">
      <c r="A129" s="22" t="s">
        <v>130</v>
      </c>
      <c r="B129" s="29">
        <f>SUM(C129:F129)</f>
        <v>200000</v>
      </c>
      <c r="C129" s="29">
        <v>170000</v>
      </c>
      <c r="D129" s="29">
        <v>30000</v>
      </c>
      <c r="E129" s="29">
        <v>0</v>
      </c>
      <c r="F129" s="29">
        <v>0</v>
      </c>
    </row>
    <row r="130" spans="1:6" ht="12.75">
      <c r="A130" s="26" t="s">
        <v>131</v>
      </c>
      <c r="B130" s="33">
        <f>SUM(C130:F130)</f>
        <v>0</v>
      </c>
      <c r="C130" s="33">
        <v>0</v>
      </c>
      <c r="D130" s="33">
        <v>0</v>
      </c>
      <c r="E130" s="33">
        <v>0</v>
      </c>
      <c r="F130" s="33">
        <v>0</v>
      </c>
    </row>
    <row r="131" spans="1:6" ht="12.75">
      <c r="A131" s="26" t="s">
        <v>89</v>
      </c>
      <c r="B131" s="33"/>
      <c r="C131" s="29"/>
      <c r="D131" s="29"/>
      <c r="E131" s="29"/>
      <c r="F131" s="29"/>
    </row>
    <row r="132" spans="1:6" ht="12.75">
      <c r="A132" s="26" t="s">
        <v>56</v>
      </c>
      <c r="B132" s="33"/>
      <c r="C132" s="29"/>
      <c r="D132" s="29"/>
      <c r="E132" s="29"/>
      <c r="F132" s="29"/>
    </row>
    <row r="133" spans="1:6" ht="25.5">
      <c r="A133" s="22" t="s">
        <v>132</v>
      </c>
      <c r="B133" s="33"/>
      <c r="C133" s="29"/>
      <c r="D133" s="29"/>
      <c r="E133" s="29"/>
      <c r="F133" s="29"/>
    </row>
    <row r="134" spans="1:6" ht="12.75">
      <c r="A134" s="22" t="s">
        <v>91</v>
      </c>
      <c r="B134" s="33"/>
      <c r="C134" s="29"/>
      <c r="D134" s="29"/>
      <c r="E134" s="29"/>
      <c r="F134" s="29"/>
    </row>
    <row r="135" spans="1:6" ht="25.5">
      <c r="A135" s="22" t="s">
        <v>133</v>
      </c>
      <c r="B135" s="33"/>
      <c r="C135" s="29"/>
      <c r="D135" s="29"/>
      <c r="E135" s="29"/>
      <c r="F135" s="29"/>
    </row>
    <row r="136" spans="1:6" ht="25.5">
      <c r="A136" s="22" t="s">
        <v>134</v>
      </c>
      <c r="B136" s="33"/>
      <c r="C136" s="29"/>
      <c r="D136" s="29"/>
      <c r="E136" s="29"/>
      <c r="F136" s="29"/>
    </row>
    <row r="137" spans="1:6" ht="25.5">
      <c r="A137" s="22" t="s">
        <v>135</v>
      </c>
      <c r="B137" s="33"/>
      <c r="C137" s="29"/>
      <c r="D137" s="29"/>
      <c r="E137" s="29"/>
      <c r="F137" s="29"/>
    </row>
    <row r="138" spans="1:6" ht="15" customHeight="1">
      <c r="A138" s="26" t="s">
        <v>136</v>
      </c>
      <c r="B138" s="40"/>
      <c r="C138" s="42"/>
      <c r="D138" s="42"/>
      <c r="E138" s="42"/>
      <c r="F138" s="42"/>
    </row>
    <row r="139" spans="1:6" ht="25.5">
      <c r="A139" s="26" t="s">
        <v>137</v>
      </c>
      <c r="B139" s="33"/>
      <c r="C139" s="29"/>
      <c r="D139" s="29"/>
      <c r="E139" s="29"/>
      <c r="F139" s="29"/>
    </row>
    <row r="140" spans="1:6" ht="25.5">
      <c r="A140" s="22" t="s">
        <v>138</v>
      </c>
      <c r="B140" s="33"/>
      <c r="C140" s="29"/>
      <c r="D140" s="29"/>
      <c r="E140" s="29"/>
      <c r="F140" s="29"/>
    </row>
    <row r="141" spans="1:6" ht="25.5">
      <c r="A141" s="22" t="s">
        <v>139</v>
      </c>
      <c r="B141" s="33"/>
      <c r="C141" s="29"/>
      <c r="D141" s="29"/>
      <c r="E141" s="29"/>
      <c r="F141" s="29"/>
    </row>
    <row r="142" spans="1:6" ht="51">
      <c r="A142" s="22" t="s">
        <v>140</v>
      </c>
      <c r="B142" s="33"/>
      <c r="C142" s="29"/>
      <c r="D142" s="29"/>
      <c r="E142" s="29"/>
      <c r="F142" s="29"/>
    </row>
    <row r="143" spans="1:6" ht="51">
      <c r="A143" s="22" t="s">
        <v>141</v>
      </c>
      <c r="B143" s="33"/>
      <c r="C143" s="29"/>
      <c r="D143" s="29"/>
      <c r="E143" s="29"/>
      <c r="F143" s="29"/>
    </row>
    <row r="144" spans="1:6" ht="24.75" customHeight="1">
      <c r="A144" s="22" t="s">
        <v>142</v>
      </c>
      <c r="B144" s="33"/>
      <c r="C144" s="29"/>
      <c r="D144" s="29"/>
      <c r="E144" s="29"/>
      <c r="F144" s="29"/>
    </row>
    <row r="145" spans="1:6" ht="25.5">
      <c r="A145" s="22" t="s">
        <v>143</v>
      </c>
      <c r="B145" s="33"/>
      <c r="C145" s="29"/>
      <c r="D145" s="29"/>
      <c r="E145" s="29"/>
      <c r="F145" s="29"/>
    </row>
    <row r="146" spans="1:6" ht="25.5">
      <c r="A146" s="22" t="s">
        <v>144</v>
      </c>
      <c r="B146" s="33"/>
      <c r="C146" s="29"/>
      <c r="D146" s="29"/>
      <c r="E146" s="29"/>
      <c r="F146" s="29"/>
    </row>
    <row r="147" spans="1:6" ht="25.5">
      <c r="A147" s="22" t="s">
        <v>145</v>
      </c>
      <c r="B147" s="33"/>
      <c r="C147" s="29"/>
      <c r="D147" s="29"/>
      <c r="E147" s="29"/>
      <c r="F147" s="29"/>
    </row>
    <row r="148" spans="1:6" ht="12.75">
      <c r="A148" s="22" t="s">
        <v>146</v>
      </c>
      <c r="B148" s="33"/>
      <c r="C148" s="29"/>
      <c r="D148" s="29"/>
      <c r="E148" s="29"/>
      <c r="F148" s="29"/>
    </row>
    <row r="149" spans="1:6" ht="25.5">
      <c r="A149" s="22" t="s">
        <v>147</v>
      </c>
      <c r="B149" s="33"/>
      <c r="C149" s="33"/>
      <c r="D149" s="33"/>
      <c r="E149" s="33"/>
      <c r="F149" s="33"/>
    </row>
    <row r="150" spans="1:6" ht="12.75">
      <c r="A150" s="26" t="s">
        <v>148</v>
      </c>
      <c r="B150" s="33">
        <f>SUM(C150:F150)</f>
        <v>145200</v>
      </c>
      <c r="C150" s="33">
        <f>SUM(C151:C155)</f>
        <v>40100</v>
      </c>
      <c r="D150" s="33">
        <f>SUM(D151:D155)</f>
        <v>10000</v>
      </c>
      <c r="E150" s="33">
        <f>SUM(E151:E155)</f>
        <v>10100</v>
      </c>
      <c r="F150" s="33">
        <f>SUM(F151:F155)</f>
        <v>85000</v>
      </c>
    </row>
    <row r="151" spans="1:6" ht="38.25">
      <c r="A151" s="22" t="s">
        <v>149</v>
      </c>
      <c r="B151" s="40"/>
      <c r="C151" s="42"/>
      <c r="D151" s="42"/>
      <c r="E151" s="42"/>
      <c r="F151" s="42"/>
    </row>
    <row r="152" spans="1:6" ht="39" customHeight="1">
      <c r="A152" s="22" t="s">
        <v>150</v>
      </c>
      <c r="B152" s="42">
        <f>C152+D152+E152+F152</f>
        <v>0</v>
      </c>
      <c r="C152" s="42">
        <v>0</v>
      </c>
      <c r="D152" s="42">
        <v>0</v>
      </c>
      <c r="E152" s="42">
        <v>0</v>
      </c>
      <c r="F152" s="42">
        <v>0</v>
      </c>
    </row>
    <row r="153" spans="1:6" ht="38.25">
      <c r="A153" s="22" t="s">
        <v>151</v>
      </c>
      <c r="B153" s="29">
        <f>C153+D153+E153+F153</f>
        <v>40200</v>
      </c>
      <c r="C153" s="29">
        <v>10100</v>
      </c>
      <c r="D153" s="29">
        <v>10000</v>
      </c>
      <c r="E153" s="29">
        <v>10100</v>
      </c>
      <c r="F153" s="29">
        <v>10000</v>
      </c>
    </row>
    <row r="154" spans="1:6" ht="38.25">
      <c r="A154" s="22" t="s">
        <v>202</v>
      </c>
      <c r="B154" s="29">
        <f>C154+D154+E154+F154</f>
        <v>75000</v>
      </c>
      <c r="C154" s="29">
        <v>0</v>
      </c>
      <c r="D154" s="29">
        <v>0</v>
      </c>
      <c r="E154" s="29">
        <v>0</v>
      </c>
      <c r="F154" s="29">
        <v>75000</v>
      </c>
    </row>
    <row r="155" spans="1:6" ht="38.25">
      <c r="A155" s="22" t="s">
        <v>152</v>
      </c>
      <c r="B155" s="29">
        <f>C155+D156+E156+F156</f>
        <v>30000</v>
      </c>
      <c r="C155" s="29">
        <v>30000</v>
      </c>
      <c r="D155" s="29">
        <v>0</v>
      </c>
      <c r="E155" s="29">
        <v>0</v>
      </c>
      <c r="F155" s="29">
        <v>0</v>
      </c>
    </row>
    <row r="156" spans="1:6" ht="12.75">
      <c r="A156" s="26" t="s">
        <v>153</v>
      </c>
      <c r="B156" s="33">
        <f>C156+D156+E156+F156</f>
        <v>0</v>
      </c>
      <c r="C156" s="33">
        <v>0</v>
      </c>
      <c r="D156" s="33">
        <v>0</v>
      </c>
      <c r="E156" s="33">
        <v>0</v>
      </c>
      <c r="F156" s="33">
        <v>0</v>
      </c>
    </row>
    <row r="157" spans="1:6" ht="25.5">
      <c r="A157" s="26" t="s">
        <v>154</v>
      </c>
      <c r="B157" s="33">
        <f>B159+B161</f>
        <v>3314875.89</v>
      </c>
      <c r="C157" s="33">
        <f>C159+C161</f>
        <v>2161975.89</v>
      </c>
      <c r="D157" s="33">
        <f>D159+D161</f>
        <v>484900</v>
      </c>
      <c r="E157" s="33">
        <f>SUM(E159+E161)</f>
        <v>257500</v>
      </c>
      <c r="F157" s="33">
        <f>F159+F161</f>
        <v>410500</v>
      </c>
    </row>
    <row r="158" spans="1:6" ht="12.75">
      <c r="A158" s="22" t="s">
        <v>4</v>
      </c>
      <c r="B158" s="33"/>
      <c r="C158" s="29"/>
      <c r="D158" s="29"/>
      <c r="E158" s="29"/>
      <c r="F158" s="29"/>
    </row>
    <row r="159" spans="1:6" ht="25.5">
      <c r="A159" s="26" t="s">
        <v>155</v>
      </c>
      <c r="B159" s="33">
        <f>B160</f>
        <v>3023075.89</v>
      </c>
      <c r="C159" s="33">
        <f>C160</f>
        <v>2125075.89</v>
      </c>
      <c r="D159" s="33">
        <f>D160</f>
        <v>400000</v>
      </c>
      <c r="E159" s="33">
        <f>E160</f>
        <v>257500</v>
      </c>
      <c r="F159" s="33">
        <f>F160</f>
        <v>240500</v>
      </c>
    </row>
    <row r="160" spans="1:6" ht="25.5">
      <c r="A160" s="22" t="s">
        <v>156</v>
      </c>
      <c r="B160" s="42">
        <f>SUM(C160:F160)</f>
        <v>3023075.89</v>
      </c>
      <c r="C160" s="29">
        <v>2125075.89</v>
      </c>
      <c r="D160" s="29">
        <v>400000</v>
      </c>
      <c r="E160" s="29">
        <v>257500</v>
      </c>
      <c r="F160" s="29">
        <v>240500</v>
      </c>
    </row>
    <row r="161" spans="1:6" ht="25.5">
      <c r="A161" s="26" t="s">
        <v>157</v>
      </c>
      <c r="B161" s="33">
        <f>SUM(B163:B163)</f>
        <v>291800</v>
      </c>
      <c r="C161" s="33">
        <f>SUM(C163:C163)</f>
        <v>36900</v>
      </c>
      <c r="D161" s="33">
        <f>SUM(D163:D163)</f>
        <v>84900</v>
      </c>
      <c r="E161" s="33">
        <f>SUM(E163:E163)</f>
        <v>0</v>
      </c>
      <c r="F161" s="33">
        <f>F163</f>
        <v>170000</v>
      </c>
    </row>
    <row r="162" spans="1:6" ht="12.75">
      <c r="A162" s="26" t="s">
        <v>4</v>
      </c>
      <c r="B162" s="33"/>
      <c r="C162" s="29"/>
      <c r="D162" s="29"/>
      <c r="E162" s="29"/>
      <c r="F162" s="29"/>
    </row>
    <row r="163" spans="1:6" ht="51">
      <c r="A163" s="22" t="s">
        <v>203</v>
      </c>
      <c r="B163" s="29">
        <f>C163+D163+E163+F163</f>
        <v>291800</v>
      </c>
      <c r="C163" s="29">
        <v>36900</v>
      </c>
      <c r="D163" s="29">
        <v>84900</v>
      </c>
      <c r="E163" s="29">
        <v>0</v>
      </c>
      <c r="F163" s="29">
        <v>170000</v>
      </c>
    </row>
    <row r="164" spans="1:6" ht="12.75">
      <c r="A164" s="26" t="s">
        <v>120</v>
      </c>
      <c r="B164" s="33"/>
      <c r="C164" s="29"/>
      <c r="D164" s="29"/>
      <c r="E164" s="29"/>
      <c r="F164" s="29"/>
    </row>
    <row r="165" spans="1:6" ht="12.75">
      <c r="A165" s="26" t="s">
        <v>4</v>
      </c>
      <c r="B165" s="33"/>
      <c r="C165" s="29"/>
      <c r="D165" s="29"/>
      <c r="E165" s="29"/>
      <c r="F165" s="29"/>
    </row>
    <row r="166" spans="1:6" ht="51">
      <c r="A166" s="26" t="s">
        <v>121</v>
      </c>
      <c r="B166" s="33"/>
      <c r="C166" s="29"/>
      <c r="D166" s="29"/>
      <c r="E166" s="29"/>
      <c r="F166" s="29"/>
    </row>
    <row r="167" spans="1:6" ht="25.5">
      <c r="A167" s="26" t="s">
        <v>122</v>
      </c>
      <c r="B167" s="33"/>
      <c r="C167" s="33"/>
      <c r="D167" s="33"/>
      <c r="E167" s="33"/>
      <c r="F167" s="33"/>
    </row>
    <row r="168" spans="1:6" ht="66" customHeight="1">
      <c r="A168" s="44" t="s">
        <v>158</v>
      </c>
      <c r="B168" s="35">
        <f>SUM(C168:F168)</f>
        <v>0</v>
      </c>
      <c r="C168" s="35">
        <v>0</v>
      </c>
      <c r="D168" s="35">
        <f>D170</f>
        <v>0</v>
      </c>
      <c r="E168" s="35">
        <f>E170</f>
        <v>0</v>
      </c>
      <c r="F168" s="35">
        <f>F170</f>
        <v>0</v>
      </c>
    </row>
    <row r="169" spans="1:6" ht="12.75">
      <c r="A169" s="22" t="s">
        <v>112</v>
      </c>
      <c r="B169" s="33"/>
      <c r="C169" s="33"/>
      <c r="D169" s="33"/>
      <c r="E169" s="33"/>
      <c r="F169" s="33"/>
    </row>
    <row r="170" spans="1:6" ht="12.75">
      <c r="A170" s="26" t="s">
        <v>102</v>
      </c>
      <c r="B170" s="33">
        <f>SUM(C170:F170)</f>
        <v>0</v>
      </c>
      <c r="C170" s="33">
        <v>0</v>
      </c>
      <c r="D170" s="33">
        <f>D171</f>
        <v>0</v>
      </c>
      <c r="E170" s="33">
        <f>E171</f>
        <v>0</v>
      </c>
      <c r="F170" s="33">
        <f>F171</f>
        <v>0</v>
      </c>
    </row>
    <row r="171" spans="1:6" ht="38.25" customHeight="1">
      <c r="A171" s="27" t="s">
        <v>114</v>
      </c>
      <c r="B171" s="29">
        <f>SUM(C171:F171)</f>
        <v>0</v>
      </c>
      <c r="C171" s="29">
        <v>0</v>
      </c>
      <c r="D171" s="29">
        <v>0</v>
      </c>
      <c r="E171" s="29">
        <v>0</v>
      </c>
      <c r="F171" s="29">
        <v>0</v>
      </c>
    </row>
    <row r="172" spans="1:6" ht="63.75">
      <c r="A172" s="44" t="s">
        <v>201</v>
      </c>
      <c r="B172" s="35">
        <f>E172</f>
        <v>0</v>
      </c>
      <c r="C172" s="35">
        <v>0</v>
      </c>
      <c r="D172" s="35">
        <v>0</v>
      </c>
      <c r="E172" s="35">
        <f>E174</f>
        <v>0</v>
      </c>
      <c r="F172" s="35">
        <v>0</v>
      </c>
    </row>
    <row r="173" spans="1:6" ht="12.75">
      <c r="A173" s="23" t="s">
        <v>112</v>
      </c>
      <c r="B173" s="33"/>
      <c r="C173" s="33"/>
      <c r="D173" s="33"/>
      <c r="E173" s="33"/>
      <c r="F173" s="33"/>
    </row>
    <row r="174" spans="1:6" ht="12.75">
      <c r="A174" s="26" t="s">
        <v>102</v>
      </c>
      <c r="B174" s="33">
        <f>B175</f>
        <v>0</v>
      </c>
      <c r="C174" s="33">
        <f>C175</f>
        <v>0</v>
      </c>
      <c r="D174" s="33">
        <f>D175</f>
        <v>0</v>
      </c>
      <c r="E174" s="33">
        <f>E175</f>
        <v>0</v>
      </c>
      <c r="F174" s="33">
        <f>F175</f>
        <v>0</v>
      </c>
    </row>
    <row r="175" spans="1:6" ht="38.25">
      <c r="A175" s="27" t="s">
        <v>113</v>
      </c>
      <c r="B175" s="29">
        <f>C175+D175+E175+F175</f>
        <v>0</v>
      </c>
      <c r="C175" s="29">
        <v>0</v>
      </c>
      <c r="D175" s="29">
        <v>0</v>
      </c>
      <c r="E175" s="29">
        <v>0</v>
      </c>
      <c r="F175" s="29">
        <v>0</v>
      </c>
    </row>
    <row r="176" spans="1:6" ht="66.75" customHeight="1">
      <c r="A176" s="44" t="s">
        <v>159</v>
      </c>
      <c r="B176" s="34">
        <f>C176+D176+E176+F176</f>
        <v>10263365.120000001</v>
      </c>
      <c r="C176" s="34">
        <f>C177+C181+C201+C205</f>
        <v>3717284.12</v>
      </c>
      <c r="D176" s="34">
        <f>D177+D181+D201+D205</f>
        <v>2254096</v>
      </c>
      <c r="E176" s="34">
        <f>E177+E181+E201+E205</f>
        <v>1151595</v>
      </c>
      <c r="F176" s="32">
        <f>F177+F181+F201+F205</f>
        <v>3140390.0000000005</v>
      </c>
    </row>
    <row r="177" spans="1:6" ht="25.5">
      <c r="A177" s="26" t="s">
        <v>85</v>
      </c>
      <c r="B177" s="33">
        <f>B179+B180</f>
        <v>7481398.140000001</v>
      </c>
      <c r="C177" s="33">
        <f>SUM(C179:C180)</f>
        <v>2850692.8600000003</v>
      </c>
      <c r="D177" s="33">
        <f>SUM(D179:D180)</f>
        <v>1544200</v>
      </c>
      <c r="E177" s="33">
        <f>SUM(E179:E180)</f>
        <v>773000</v>
      </c>
      <c r="F177" s="33">
        <f>SUM(F179:F180)</f>
        <v>2313505.2800000003</v>
      </c>
    </row>
    <row r="178" spans="1:6" ht="12.75">
      <c r="A178" s="22" t="s">
        <v>4</v>
      </c>
      <c r="B178" s="33"/>
      <c r="C178" s="29"/>
      <c r="D178" s="29"/>
      <c r="E178" s="29"/>
      <c r="F178" s="29"/>
    </row>
    <row r="179" spans="1:6" ht="12.75">
      <c r="A179" s="22" t="s">
        <v>160</v>
      </c>
      <c r="B179" s="29">
        <f>C179+D179+E179+F179</f>
        <v>5726648.74</v>
      </c>
      <c r="C179" s="29">
        <v>2170008.74</v>
      </c>
      <c r="D179" s="29">
        <v>1186000</v>
      </c>
      <c r="E179" s="29">
        <v>593000</v>
      </c>
      <c r="F179" s="29">
        <v>1777640</v>
      </c>
    </row>
    <row r="180" spans="1:6" ht="18" customHeight="1">
      <c r="A180" s="22" t="s">
        <v>161</v>
      </c>
      <c r="B180" s="29">
        <f>C180+D180+E180+F180</f>
        <v>1754749.4000000001</v>
      </c>
      <c r="C180" s="29">
        <v>680684.12</v>
      </c>
      <c r="D180" s="29">
        <v>358200</v>
      </c>
      <c r="E180" s="29">
        <v>180000</v>
      </c>
      <c r="F180" s="29">
        <v>535865.28</v>
      </c>
    </row>
    <row r="181" spans="1:6" ht="12.75">
      <c r="A181" s="26" t="s">
        <v>88</v>
      </c>
      <c r="B181" s="33">
        <f>C181+D181+E181+F181</f>
        <v>1724822</v>
      </c>
      <c r="C181" s="33">
        <f>C183+C184+C187+C191</f>
        <v>546312</v>
      </c>
      <c r="D181" s="40">
        <f>D183+D184+D187+D191</f>
        <v>453800</v>
      </c>
      <c r="E181" s="40">
        <f>E183+E184+E187+E191</f>
        <v>260341</v>
      </c>
      <c r="F181" s="40">
        <f>F183+F184+F187+F191</f>
        <v>464369</v>
      </c>
    </row>
    <row r="182" spans="1:6" ht="12.75">
      <c r="A182" s="22" t="s">
        <v>4</v>
      </c>
      <c r="B182" s="33"/>
      <c r="C182" s="29"/>
      <c r="D182" s="29"/>
      <c r="E182" s="29"/>
      <c r="F182" s="29"/>
    </row>
    <row r="183" spans="1:6" ht="12.75">
      <c r="A183" s="26" t="s">
        <v>162</v>
      </c>
      <c r="B183" s="33">
        <f>C183+D183+E183+F183</f>
        <v>3500</v>
      </c>
      <c r="C183" s="33">
        <v>500</v>
      </c>
      <c r="D183" s="33">
        <v>1000</v>
      </c>
      <c r="E183" s="33">
        <v>1000</v>
      </c>
      <c r="F183" s="33">
        <v>1000</v>
      </c>
    </row>
    <row r="184" spans="1:6" ht="12.75">
      <c r="A184" s="26" t="s">
        <v>163</v>
      </c>
      <c r="B184" s="33">
        <f>SUM(B186:B186)</f>
        <v>297000</v>
      </c>
      <c r="C184" s="33">
        <f>C186</f>
        <v>80000</v>
      </c>
      <c r="D184" s="33">
        <f>SUM(D186:D186)</f>
        <v>80000</v>
      </c>
      <c r="E184" s="33">
        <f>SUM(E186:E186)</f>
        <v>23000</v>
      </c>
      <c r="F184" s="33">
        <f>SUM(F186:F186)</f>
        <v>114000</v>
      </c>
    </row>
    <row r="185" spans="1:6" ht="12.75">
      <c r="A185" s="22" t="s">
        <v>56</v>
      </c>
      <c r="B185" s="33"/>
      <c r="C185" s="29"/>
      <c r="D185" s="29"/>
      <c r="E185" s="29"/>
      <c r="F185" s="29"/>
    </row>
    <row r="186" spans="1:6" ht="25.5">
      <c r="A186" s="22" t="s">
        <v>164</v>
      </c>
      <c r="B186" s="29">
        <f>C186+D186+E186+F186</f>
        <v>297000</v>
      </c>
      <c r="C186" s="29">
        <v>80000</v>
      </c>
      <c r="D186" s="29">
        <v>80000</v>
      </c>
      <c r="E186" s="29">
        <v>23000</v>
      </c>
      <c r="F186" s="29">
        <v>114000</v>
      </c>
    </row>
    <row r="187" spans="1:6" ht="25.5">
      <c r="A187" s="26" t="s">
        <v>165</v>
      </c>
      <c r="B187" s="33">
        <f>SUM(B188:B190)</f>
        <v>576539</v>
      </c>
      <c r="C187" s="33">
        <f>SUM(C188:C190)</f>
        <v>239000</v>
      </c>
      <c r="D187" s="33">
        <f>SUM(D188:D190)</f>
        <v>90234</v>
      </c>
      <c r="E187" s="33">
        <f>SUM(E188:E190)</f>
        <v>73146</v>
      </c>
      <c r="F187" s="33">
        <f>SUM(F188:F190)</f>
        <v>174159</v>
      </c>
    </row>
    <row r="188" spans="1:6" ht="38.25">
      <c r="A188" s="22" t="s">
        <v>166</v>
      </c>
      <c r="B188" s="29">
        <f>C188+D188+E188+F188</f>
        <v>78100</v>
      </c>
      <c r="C188" s="29">
        <v>19100</v>
      </c>
      <c r="D188" s="29">
        <v>15700</v>
      </c>
      <c r="E188" s="29">
        <v>16100</v>
      </c>
      <c r="F188" s="29">
        <v>27200</v>
      </c>
    </row>
    <row r="189" spans="1:6" ht="38.25">
      <c r="A189" s="22" t="s">
        <v>167</v>
      </c>
      <c r="B189" s="29">
        <f>C189+D189+E189+F189</f>
        <v>498439</v>
      </c>
      <c r="C189" s="29">
        <v>219900</v>
      </c>
      <c r="D189" s="29">
        <v>74534</v>
      </c>
      <c r="E189" s="29">
        <v>57046</v>
      </c>
      <c r="F189" s="29">
        <v>146959</v>
      </c>
    </row>
    <row r="190" spans="1:6" ht="12.75">
      <c r="A190" s="22" t="s">
        <v>76</v>
      </c>
      <c r="B190" s="29" t="s">
        <v>76</v>
      </c>
      <c r="C190" s="29"/>
      <c r="D190" s="29">
        <v>0</v>
      </c>
      <c r="E190" s="29">
        <v>0</v>
      </c>
      <c r="F190" s="29"/>
    </row>
    <row r="191" spans="1:6" ht="12.75">
      <c r="A191" s="26" t="s">
        <v>168</v>
      </c>
      <c r="B191" s="33">
        <f>C191+D191+E191+F191</f>
        <v>847783</v>
      </c>
      <c r="C191" s="33">
        <f>SUM(C192:C200)</f>
        <v>226812</v>
      </c>
      <c r="D191" s="33">
        <f>SUM(D192:D200)</f>
        <v>282566</v>
      </c>
      <c r="E191" s="33">
        <f>SUM(E192:E200)</f>
        <v>163195</v>
      </c>
      <c r="F191" s="33">
        <f>SUM(F192:F200)</f>
        <v>175210</v>
      </c>
    </row>
    <row r="192" spans="1:6" ht="25.5">
      <c r="A192" s="22" t="s">
        <v>169</v>
      </c>
      <c r="B192" s="29">
        <f>C192+D192+E192+F192</f>
        <v>67500</v>
      </c>
      <c r="C192" s="29">
        <v>67500</v>
      </c>
      <c r="D192" s="29">
        <v>0</v>
      </c>
      <c r="E192" s="29">
        <v>0</v>
      </c>
      <c r="F192" s="29">
        <v>0</v>
      </c>
    </row>
    <row r="193" spans="1:6" ht="51.75" customHeight="1">
      <c r="A193" s="22" t="s">
        <v>170</v>
      </c>
      <c r="B193" s="29">
        <f>SUM(C193:F193)</f>
        <v>178140</v>
      </c>
      <c r="C193" s="29">
        <v>52500</v>
      </c>
      <c r="D193" s="29">
        <v>40950</v>
      </c>
      <c r="E193" s="29">
        <v>23100</v>
      </c>
      <c r="F193" s="29">
        <v>61590</v>
      </c>
    </row>
    <row r="194" spans="1:6" ht="25.5">
      <c r="A194" s="22" t="s">
        <v>171</v>
      </c>
      <c r="B194" s="42">
        <f aca="true" t="shared" si="1" ref="B194:B200">C194+D194+E194+F194</f>
        <v>39432</v>
      </c>
      <c r="C194" s="42">
        <v>16812</v>
      </c>
      <c r="D194" s="42">
        <v>0</v>
      </c>
      <c r="E194" s="42">
        <v>0</v>
      </c>
      <c r="F194" s="29">
        <v>22620</v>
      </c>
    </row>
    <row r="195" spans="1:6" ht="54" customHeight="1">
      <c r="A195" s="22" t="s">
        <v>172</v>
      </c>
      <c r="B195" s="42">
        <f t="shared" si="1"/>
        <v>48825</v>
      </c>
      <c r="C195" s="42">
        <v>0</v>
      </c>
      <c r="D195" s="42">
        <v>0</v>
      </c>
      <c r="E195" s="42">
        <v>48825</v>
      </c>
      <c r="F195" s="42">
        <v>0</v>
      </c>
    </row>
    <row r="196" spans="1:6" ht="25.5">
      <c r="A196" s="22" t="s">
        <v>173</v>
      </c>
      <c r="B196" s="42">
        <f t="shared" si="1"/>
        <v>225016</v>
      </c>
      <c r="C196" s="42">
        <v>0</v>
      </c>
      <c r="D196" s="42">
        <v>156616</v>
      </c>
      <c r="E196" s="42">
        <v>68400</v>
      </c>
      <c r="F196" s="42">
        <v>0</v>
      </c>
    </row>
    <row r="197" spans="1:6" ht="25.5">
      <c r="A197" s="22" t="s">
        <v>174</v>
      </c>
      <c r="B197" s="42">
        <f t="shared" si="1"/>
        <v>22870</v>
      </c>
      <c r="C197" s="42">
        <v>0</v>
      </c>
      <c r="D197" s="42">
        <v>0</v>
      </c>
      <c r="E197" s="42">
        <v>22870</v>
      </c>
      <c r="F197" s="42">
        <v>0</v>
      </c>
    </row>
    <row r="198" spans="1:6" ht="30.75" customHeight="1">
      <c r="A198" s="22" t="s">
        <v>206</v>
      </c>
      <c r="B198" s="42">
        <f t="shared" si="1"/>
        <v>90000</v>
      </c>
      <c r="C198" s="42">
        <v>90000</v>
      </c>
      <c r="D198" s="42">
        <v>0</v>
      </c>
      <c r="E198" s="42">
        <v>0</v>
      </c>
      <c r="F198" s="42">
        <v>0</v>
      </c>
    </row>
    <row r="199" spans="1:6" ht="30.75" customHeight="1">
      <c r="A199" s="22" t="s">
        <v>207</v>
      </c>
      <c r="B199" s="42">
        <f t="shared" si="1"/>
        <v>91000</v>
      </c>
      <c r="C199" s="42">
        <v>0</v>
      </c>
      <c r="D199" s="42">
        <v>0</v>
      </c>
      <c r="E199" s="42">
        <v>0</v>
      </c>
      <c r="F199" s="42">
        <v>91000</v>
      </c>
    </row>
    <row r="200" spans="1:6" ht="38.25">
      <c r="A200" s="22" t="s">
        <v>175</v>
      </c>
      <c r="B200" s="42">
        <f t="shared" si="1"/>
        <v>85000</v>
      </c>
      <c r="C200" s="42">
        <v>0</v>
      </c>
      <c r="D200" s="42">
        <v>85000</v>
      </c>
      <c r="E200" s="42">
        <v>0</v>
      </c>
      <c r="F200" s="42">
        <v>0</v>
      </c>
    </row>
    <row r="201" spans="1:6" ht="12.75">
      <c r="A201" s="26" t="s">
        <v>176</v>
      </c>
      <c r="B201" s="33">
        <f>SUM(B202:B204)</f>
        <v>529572.26</v>
      </c>
      <c r="C201" s="33">
        <f>SUM(C202:C204)</f>
        <v>237331.26</v>
      </c>
      <c r="D201" s="33">
        <f>SUM(D202:D204)</f>
        <v>99866</v>
      </c>
      <c r="E201" s="33">
        <f>SUM(E202:E204)</f>
        <v>49854</v>
      </c>
      <c r="F201" s="33">
        <f>SUM(F202:F204)</f>
        <v>142521</v>
      </c>
    </row>
    <row r="202" spans="1:6" ht="25.5">
      <c r="A202" s="22" t="s">
        <v>177</v>
      </c>
      <c r="B202" s="29">
        <f>C202+D202+E202+F202</f>
        <v>47462</v>
      </c>
      <c r="C202" s="29">
        <v>15000</v>
      </c>
      <c r="D202" s="29">
        <v>13400</v>
      </c>
      <c r="E202" s="29">
        <v>6800</v>
      </c>
      <c r="F202" s="29">
        <v>12262</v>
      </c>
    </row>
    <row r="203" spans="1:6" ht="25.5">
      <c r="A203" s="22" t="s">
        <v>178</v>
      </c>
      <c r="B203" s="29">
        <f>C203+D203+E203+F203</f>
        <v>476110.26</v>
      </c>
      <c r="C203" s="29">
        <v>216331.26</v>
      </c>
      <c r="D203" s="29">
        <v>86466</v>
      </c>
      <c r="E203" s="29">
        <v>43054</v>
      </c>
      <c r="F203" s="29">
        <v>130259</v>
      </c>
    </row>
    <row r="204" spans="1:6" ht="25.5">
      <c r="A204" s="22" t="s">
        <v>204</v>
      </c>
      <c r="B204" s="29">
        <f>C204+D204+E204+F204</f>
        <v>6000</v>
      </c>
      <c r="C204" s="29">
        <v>6000</v>
      </c>
      <c r="D204" s="29">
        <v>0</v>
      </c>
      <c r="E204" s="29">
        <v>0</v>
      </c>
      <c r="F204" s="29">
        <v>0</v>
      </c>
    </row>
    <row r="205" spans="1:6" ht="25.5">
      <c r="A205" s="26" t="s">
        <v>179</v>
      </c>
      <c r="B205" s="33">
        <f>C205+D205+E205+F205</f>
        <v>527572.72</v>
      </c>
      <c r="C205" s="33">
        <f>C206+C209</f>
        <v>82948</v>
      </c>
      <c r="D205" s="33">
        <f>D206+D209</f>
        <v>156230</v>
      </c>
      <c r="E205" s="33">
        <f>E206+E209</f>
        <v>68400</v>
      </c>
      <c r="F205" s="33">
        <f>F206+F209</f>
        <v>219994.72</v>
      </c>
    </row>
    <row r="206" spans="1:6" ht="25.5">
      <c r="A206" s="26" t="s">
        <v>180</v>
      </c>
      <c r="B206" s="33">
        <f>C206+D206+E206+F206</f>
        <v>226230</v>
      </c>
      <c r="C206" s="33">
        <f>SUM(C208)</f>
        <v>0</v>
      </c>
      <c r="D206" s="33">
        <f>SUM(D208)</f>
        <v>56230</v>
      </c>
      <c r="E206" s="33">
        <f>E208</f>
        <v>0</v>
      </c>
      <c r="F206" s="33">
        <f>SUM(F208)</f>
        <v>170000</v>
      </c>
    </row>
    <row r="207" spans="1:6" ht="12.75">
      <c r="A207" s="22" t="s">
        <v>4</v>
      </c>
      <c r="B207" s="33"/>
      <c r="C207" s="29"/>
      <c r="D207" s="29"/>
      <c r="E207" s="29"/>
      <c r="F207" s="29"/>
    </row>
    <row r="208" spans="1:6" ht="12.75">
      <c r="A208" s="22" t="s">
        <v>181</v>
      </c>
      <c r="B208" s="29">
        <f>C208+D208+E208+F208</f>
        <v>226230</v>
      </c>
      <c r="C208" s="29">
        <v>0</v>
      </c>
      <c r="D208" s="29">
        <v>56230</v>
      </c>
      <c r="E208" s="29">
        <v>0</v>
      </c>
      <c r="F208" s="29">
        <v>170000</v>
      </c>
    </row>
    <row r="209" spans="1:6" ht="25.5">
      <c r="A209" s="26" t="s">
        <v>182</v>
      </c>
      <c r="B209" s="33">
        <f>C209+D209+E209+F209</f>
        <v>301342.72</v>
      </c>
      <c r="C209" s="33">
        <f>SUM(C211:C211)</f>
        <v>82948</v>
      </c>
      <c r="D209" s="33">
        <f>SUM(D211)</f>
        <v>100000</v>
      </c>
      <c r="E209" s="33">
        <f>SUM(E211:E211)</f>
        <v>68400</v>
      </c>
      <c r="F209" s="33">
        <f>SUM(F211:F211)</f>
        <v>49994.72</v>
      </c>
    </row>
    <row r="210" spans="1:6" ht="12.75">
      <c r="A210" s="22" t="s">
        <v>4</v>
      </c>
      <c r="B210" s="33"/>
      <c r="C210" s="29"/>
      <c r="D210" s="29"/>
      <c r="E210" s="29"/>
      <c r="F210" s="29"/>
    </row>
    <row r="211" spans="1:6" ht="27" customHeight="1">
      <c r="A211" s="22" t="s">
        <v>183</v>
      </c>
      <c r="B211" s="29">
        <f>C211+D211+E211+F211</f>
        <v>301342.72</v>
      </c>
      <c r="C211" s="29">
        <v>82948</v>
      </c>
      <c r="D211" s="29">
        <v>100000</v>
      </c>
      <c r="E211" s="29">
        <v>68400</v>
      </c>
      <c r="F211" s="29">
        <v>49994.72</v>
      </c>
    </row>
    <row r="212" spans="1:6" ht="25.5">
      <c r="A212" s="44" t="s">
        <v>184</v>
      </c>
      <c r="B212" s="34">
        <f>B215</f>
        <v>22364</v>
      </c>
      <c r="C212" s="34">
        <f>C215</f>
        <v>9306</v>
      </c>
      <c r="D212" s="34">
        <f>D215</f>
        <v>3102</v>
      </c>
      <c r="E212" s="34">
        <f>E215</f>
        <v>0</v>
      </c>
      <c r="F212" s="34">
        <f>F215</f>
        <v>9956</v>
      </c>
    </row>
    <row r="213" spans="1:6" ht="12.75">
      <c r="A213" s="22" t="s">
        <v>4</v>
      </c>
      <c r="B213" s="33"/>
      <c r="C213" s="29"/>
      <c r="D213" s="29"/>
      <c r="E213" s="29"/>
      <c r="F213" s="29"/>
    </row>
    <row r="214" spans="1:6" ht="25.5">
      <c r="A214" s="26" t="s">
        <v>165</v>
      </c>
      <c r="B214" s="33">
        <f>C214+D214+E214+F214</f>
        <v>22364</v>
      </c>
      <c r="C214" s="33">
        <f>C215</f>
        <v>9306</v>
      </c>
      <c r="D214" s="33">
        <f>D215</f>
        <v>3102</v>
      </c>
      <c r="E214" s="33">
        <f>E215</f>
        <v>0</v>
      </c>
      <c r="F214" s="33">
        <f>F215</f>
        <v>9956</v>
      </c>
    </row>
    <row r="215" spans="1:6" ht="26.25" customHeight="1">
      <c r="A215" s="22" t="s">
        <v>185</v>
      </c>
      <c r="B215" s="29">
        <f>C215+D215+E215+F215</f>
        <v>22364</v>
      </c>
      <c r="C215" s="29">
        <v>9306</v>
      </c>
      <c r="D215" s="29">
        <v>3102</v>
      </c>
      <c r="E215" s="29">
        <v>0</v>
      </c>
      <c r="F215" s="29">
        <v>9956</v>
      </c>
    </row>
    <row r="216" spans="1:6" ht="12.75">
      <c r="A216" s="26" t="s">
        <v>186</v>
      </c>
      <c r="B216" s="33"/>
      <c r="C216" s="29"/>
      <c r="D216" s="29"/>
      <c r="E216" s="29"/>
      <c r="F216" s="29"/>
    </row>
    <row r="217" spans="1:6" ht="12.75">
      <c r="A217" s="26" t="s">
        <v>187</v>
      </c>
      <c r="B217" s="33"/>
      <c r="C217" s="29"/>
      <c r="D217" s="29"/>
      <c r="E217" s="29"/>
      <c r="F217" s="29"/>
    </row>
    <row r="218" spans="1:6" ht="25.5">
      <c r="A218" s="26" t="s">
        <v>188</v>
      </c>
      <c r="B218" s="33"/>
      <c r="C218" s="29"/>
      <c r="D218" s="29"/>
      <c r="E218" s="29"/>
      <c r="F218" s="29"/>
    </row>
  </sheetData>
  <sheetProtection/>
  <mergeCells count="4">
    <mergeCell ref="A3:A5"/>
    <mergeCell ref="B3:F3"/>
    <mergeCell ref="B4:B5"/>
    <mergeCell ref="C4:F4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79" r:id="rId1"/>
  <rowBreaks count="2" manualBreakCount="2">
    <brk id="38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Кучина Е.А.</cp:lastModifiedBy>
  <cp:lastPrinted>2016-03-30T08:52:40Z</cp:lastPrinted>
  <dcterms:created xsi:type="dcterms:W3CDTF">2015-12-07T09:16:18Z</dcterms:created>
  <dcterms:modified xsi:type="dcterms:W3CDTF">2016-05-27T12:14:46Z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