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'Лист1'!$A$1</definedName>
    <definedName name="sub_91" localSheetId="0">'Лист1'!$A$20</definedName>
    <definedName name="sub_92" localSheetId="0">'Лист1'!$A$110</definedName>
    <definedName name="_xlnm.Print_Area" localSheetId="0">'Лист1'!$A$1:$H$155</definedName>
  </definedNames>
  <calcPr fullCalcOnLoad="1"/>
</workbook>
</file>

<file path=xl/sharedStrings.xml><?xml version="1.0" encoding="utf-8"?>
<sst xmlns="http://schemas.openxmlformats.org/spreadsheetml/2006/main" count="313" uniqueCount="182">
  <si>
    <t>"УТВЕРЖДАЮ"</t>
  </si>
  <si>
    <t>Начальник управления образования</t>
  </si>
  <si>
    <t>администрации города Твери</t>
  </si>
  <si>
    <t>(подпись) (расшифровка подписи)</t>
  </si>
  <si>
    <t>План финансово-хозяйственной деятельности</t>
  </si>
  <si>
    <t>(плановый период)*(1)</t>
  </si>
  <si>
    <t>Коды</t>
  </si>
  <si>
    <t>Дата</t>
  </si>
  <si>
    <t>по сводному реестру</t>
  </si>
  <si>
    <t>глава по БК</t>
  </si>
  <si>
    <t>ИНН</t>
  </si>
  <si>
    <t>КПП</t>
  </si>
  <si>
    <t>Единица измерения: руб.</t>
  </si>
  <si>
    <t>по ОКЕИ</t>
  </si>
  <si>
    <t>Раздел 1. Поступления и выплаты</t>
  </si>
  <si>
    <t>Наименование</t>
  </si>
  <si>
    <t>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</si>
  <si>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</si>
  <si>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</si>
  <si>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</si>
  <si>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</si>
  <si>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финансовый год</t>
  </si>
  <si>
    <t>первый год планового периода</t>
  </si>
  <si>
    <t>за пределами планового периода</t>
  </si>
  <si>
    <t>Остаток средств на начало текущего финансового года</t>
  </si>
  <si>
    <t>х</t>
  </si>
  <si>
    <t>Остаток средств на конец текущего финансового года</t>
  </si>
  <si>
    <t>Доходы, всего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</si>
  <si>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</si>
  <si>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</si>
  <si>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</si>
  <si>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субсидии на финансовое обеспечение выполнения муниципального задания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</si>
  <si>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</si>
  <si>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</si>
  <si>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</si>
  <si>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из них:</t>
  </si>
  <si>
    <t>субсидии на осуществление капитальных вложений</t>
  </si>
  <si>
    <t>доходы от операций с активами, всего</t>
  </si>
  <si>
    <t>прочие поступления, всего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</si>
  <si>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</si>
  <si>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</si>
  <si>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</si>
  <si>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</si>
  <si>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</si>
  <si>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</si>
  <si>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</si>
  <si>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</t>
  </si>
  <si>
    <t>на выплаты по оплате труда</t>
  </si>
  <si>
    <t>на иные выплаты работникам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</si>
  <si>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</si>
  <si>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</si>
  <si>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</si>
  <si>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</si>
  <si>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</si>
  <si>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</si>
  <si>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</si>
  <si>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</si>
  <si>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</si>
  <si>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</si>
  <si>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</si>
  <si>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</si>
  <si>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</si>
  <si>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</si>
  <si>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</si>
  <si>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</si>
  <si>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всего*(3)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</si>
  <si>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</si>
  <si>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</si>
  <si>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</si>
  <si>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</si>
  <si>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</si>
  <si>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</si>
  <si>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</si>
  <si>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>Выплаты, уменьшающие доход, всего*(4)</t>
  </si>
  <si>
    <t>налог на прибыль*(4)</t>
  </si>
  <si>
    <t>налог на добавленную стоимость*(4)</t>
  </si>
  <si>
    <t>прочие налоги, уменьшающие доход*(4)</t>
  </si>
  <si>
    <t>Прочие выплаты, всего*(5)</t>
  </si>
  <si>
    <t>возврат в бюджет средств субсидии</t>
  </si>
  <si>
    <t>Раздел 2. Сведения по выплатам на закупки товаров, работ, услуг</t>
  </si>
  <si>
    <t>N п/п</t>
  </si>
  <si>
    <t>Наименование показателя</t>
  </si>
  <si>
    <t>Коды строк</t>
  </si>
  <si>
    <t>Год начала закупки</t>
  </si>
  <si>
    <t>на</t>
  </si>
  <si>
    <t>(финан-совый год)</t>
  </si>
  <si>
    <t>(первый год плано-вого периода)</t>
  </si>
  <si>
    <t>(второй год планового периода)</t>
  </si>
  <si>
    <t>за преде-лами плано-вого периода</t>
  </si>
  <si>
    <t>Выплаты на закупку товаров, работ, услуг, всего</t>
  </si>
  <si>
    <t>за счет субсидий, предоставляемых на финансовое обеспечение выполнения муниципального задания</t>
  </si>
  <si>
    <t>в соответствии с Федеральным законом N 44-ФЗ</t>
  </si>
  <si>
    <t>1.4.1.2</t>
  </si>
  <si>
    <t>в соответствии с Федеральным законом N 223-ФЗ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</si>
  <si>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</si>
  <si>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</si>
  <si>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</t>
  </si>
  <si>
    <t>за счет субсидий, предоставляемых на осуществление капитальных вложений</t>
  </si>
  <si>
    <t>за счет средств обязательного медицинского страхования</t>
  </si>
  <si>
    <t>1.4.4.1</t>
  </si>
  <si>
    <t>1.4.4.2</t>
  </si>
  <si>
    <t>за счет прочих источников финансового обеспечения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</si>
  <si>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</si>
  <si>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</si>
  <si>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                         (подпись)   (расшифровка подписи)</t>
  </si>
  <si>
    <t xml:space="preserve">                (подпись)      (расшифровка подписи)</t>
  </si>
  <si>
    <r>
      <t xml:space="preserve">по контрактам (договорам), заключенным до начала текущего финансового года, без применения норм </t>
    </r>
    <r>
      <rPr>
        <sz val="12"/>
        <color indexed="30"/>
        <rFont val="Times New Roman"/>
        <family val="1"/>
      </rPr>
      <t>Федерального закона</t>
    </r>
    <r>
      <rPr>
        <sz val="12"/>
        <color indexed="8"/>
        <rFont val="Times New Roman"/>
        <family val="1"/>
      </rPr>
      <t xml:space="preserve"> от 05.04.2013 N 44-ФЗ "О контрактной системе в сфере закупок товаров, работ, услуг для обеспечения государственных и муниципальных нужд" (далее - Федеральный закон N 44-ФЗ) и </t>
    </r>
    <r>
      <rPr>
        <sz val="12"/>
        <color indexed="30"/>
        <rFont val="Times New Roman"/>
        <family val="1"/>
      </rPr>
      <t>Федерального закона</t>
    </r>
    <r>
      <rPr>
        <sz val="12"/>
        <color indexed="8"/>
        <rFont val="Times New Roman"/>
        <family val="1"/>
      </rPr>
      <t xml:space="preserve"> от 18.07.2011 N 223-ФЗ "О закупках товаров, работ, услуг отдельными видами юридических лиц" (далее - Федеральный закон N 223-ФЗ)</t>
    </r>
  </si>
  <si>
    <r>
      <t xml:space="preserve">по контрактам (договорам), планируемым к заключению в соответствующем финансовом году, без применения норм </t>
    </r>
    <r>
      <rPr>
        <sz val="12"/>
        <color indexed="30"/>
        <rFont val="Times New Roman"/>
        <family val="1"/>
      </rPr>
      <t>Федерального закона</t>
    </r>
    <r>
      <rPr>
        <sz val="12"/>
        <color indexed="8"/>
        <rFont val="Times New Roman"/>
        <family val="1"/>
      </rPr>
      <t xml:space="preserve"> N 44-ФЗ и </t>
    </r>
    <r>
      <rPr>
        <sz val="12"/>
        <color indexed="30"/>
        <rFont val="Times New Roman"/>
        <family val="1"/>
      </rPr>
      <t>Федерального закона</t>
    </r>
    <r>
      <rPr>
        <sz val="12"/>
        <color indexed="8"/>
        <rFont val="Times New Roman"/>
        <family val="1"/>
      </rPr>
      <t xml:space="preserve"> N 223-ФЗ</t>
    </r>
  </si>
  <si>
    <r>
      <t xml:space="preserve">по контрактам (договорам), заключенным до начала текущего финансового года, с учетом требований </t>
    </r>
    <r>
      <rPr>
        <sz val="12"/>
        <color indexed="30"/>
        <rFont val="Times New Roman"/>
        <family val="1"/>
      </rPr>
      <t>Федерального закона</t>
    </r>
    <r>
      <rPr>
        <sz val="12"/>
        <color indexed="8"/>
        <rFont val="Times New Roman"/>
        <family val="1"/>
      </rPr>
      <t xml:space="preserve"> N 44-ФЗ и </t>
    </r>
    <r>
      <rPr>
        <sz val="12"/>
        <color indexed="30"/>
        <rFont val="Times New Roman"/>
        <family val="1"/>
      </rPr>
      <t>Федерального закона</t>
    </r>
    <r>
      <rPr>
        <sz val="12"/>
        <color indexed="8"/>
        <rFont val="Times New Roman"/>
        <family val="1"/>
      </rPr>
      <t xml:space="preserve"> N 223-ФЗ</t>
    </r>
  </si>
  <si>
    <r>
      <t xml:space="preserve">по контрактам (договорам), планируемым к заключению в соответствующем финансовом году, с учетом требований </t>
    </r>
    <r>
      <rPr>
        <sz val="12"/>
        <color indexed="30"/>
        <rFont val="Times New Roman"/>
        <family val="1"/>
      </rPr>
      <t>Федерального закона</t>
    </r>
    <r>
      <rPr>
        <sz val="12"/>
        <color indexed="8"/>
        <rFont val="Times New Roman"/>
        <family val="1"/>
      </rPr>
      <t xml:space="preserve"> N 44-ФЗ и </t>
    </r>
    <r>
      <rPr>
        <sz val="12"/>
        <color indexed="30"/>
        <rFont val="Times New Roman"/>
        <family val="1"/>
      </rPr>
      <t>Федерального закона</t>
    </r>
    <r>
      <rPr>
        <sz val="12"/>
        <color indexed="8"/>
        <rFont val="Times New Roman"/>
        <family val="1"/>
      </rPr>
      <t xml:space="preserve"> N 223-ФЗ</t>
    </r>
  </si>
  <si>
    <r>
      <t xml:space="preserve">Итого по контрактам, планируемым к заключению в соответствующем финансовом году в соответствии с </t>
    </r>
    <r>
      <rPr>
        <sz val="12"/>
        <color indexed="30"/>
        <rFont val="Times New Roman"/>
        <family val="1"/>
      </rPr>
      <t>Федеральным законом</t>
    </r>
    <r>
      <rPr>
        <sz val="12"/>
        <color indexed="8"/>
        <rFont val="Times New Roman"/>
        <family val="1"/>
      </rPr>
      <t xml:space="preserve"> N 44-ФЗ, по соответствующему году закупки</t>
    </r>
    <r>
      <rPr>
        <sz val="12"/>
        <color indexed="30"/>
        <rFont val="Times New Roman"/>
        <family val="1"/>
      </rPr>
      <t>*(6)</t>
    </r>
  </si>
  <si>
    <r>
      <t xml:space="preserve">Орган, осуществляющий функции и полномочия учредителя </t>
    </r>
    <r>
      <rPr>
        <b/>
        <sz val="14"/>
        <color indexed="8"/>
        <rFont val="Times New Roman"/>
        <family val="1"/>
      </rPr>
      <t>Управление образования администрации г.Твери</t>
    </r>
  </si>
  <si>
    <t>на 2022 г.</t>
  </si>
  <si>
    <t>1.1</t>
  </si>
  <si>
    <t>1.2</t>
  </si>
  <si>
    <t>1.3</t>
  </si>
  <si>
    <t>1.4</t>
  </si>
  <si>
    <t>0001</t>
  </si>
  <si>
    <t>0002</t>
  </si>
  <si>
    <t>1.4.1.</t>
  </si>
  <si>
    <t>1.4.1.1.</t>
  </si>
  <si>
    <t>1.4.2</t>
  </si>
  <si>
    <t>1.4.3</t>
  </si>
  <si>
    <t>1.4.4.</t>
  </si>
  <si>
    <t>в том числе доходы от сдачи в аренду помещения</t>
  </si>
  <si>
    <t>01.02.09</t>
  </si>
  <si>
    <t>01.02.10</t>
  </si>
  <si>
    <t>01.02.17</t>
  </si>
  <si>
    <t>01.02.25</t>
  </si>
  <si>
    <t>01.02.29</t>
  </si>
  <si>
    <t>01.01.14</t>
  </si>
  <si>
    <t>2022 г.</t>
  </si>
  <si>
    <t>8 л/с с учет.остатка</t>
  </si>
  <si>
    <t>область</t>
  </si>
  <si>
    <t>город</t>
  </si>
  <si>
    <t>лето</t>
  </si>
  <si>
    <t>с учетом остатка</t>
  </si>
  <si>
    <t>долги 2019</t>
  </si>
  <si>
    <t>2019 год расшифровка</t>
  </si>
  <si>
    <t>заключ.контр.на 2020 г</t>
  </si>
  <si>
    <t>коммун.на 2020г</t>
  </si>
  <si>
    <t>вид финансирования</t>
  </si>
  <si>
    <t xml:space="preserve">проверка </t>
  </si>
  <si>
    <t>дох-расх-возврат</t>
  </si>
  <si>
    <t>итого доходов</t>
  </si>
  <si>
    <t>____________________Н.В.Жуковская</t>
  </si>
  <si>
    <t>контракты заключенные в  2019</t>
  </si>
  <si>
    <t>контракты заключенные в  2020</t>
  </si>
  <si>
    <t xml:space="preserve">Руководитель учреждения ______________________________  </t>
  </si>
  <si>
    <t xml:space="preserve">Исполнитель   _______________________________  </t>
  </si>
  <si>
    <r>
      <t xml:space="preserve">Учреждение </t>
    </r>
    <r>
      <rPr>
        <b/>
        <sz val="14"/>
        <rFont val="Times New Roman"/>
        <family val="1"/>
      </rPr>
      <t>Муниципальное бюджетное общеобразовательное учреждение "Средняя школа № 42"</t>
    </r>
  </si>
  <si>
    <t>С.А.Суллерова</t>
  </si>
  <si>
    <t>Е.Ю. Азбукина</t>
  </si>
  <si>
    <t>"___" ______________ 2021 г.</t>
  </si>
  <si>
    <t>на 2023 г.</t>
  </si>
  <si>
    <t>в том числе: целевые субсидии, всего</t>
  </si>
  <si>
    <t>из них:(указывается соответствующий пункт мероприятия муниципальной программы)</t>
  </si>
  <si>
    <t>в том числе обеспечение питанием детей из малообеспеченных семей</t>
  </si>
  <si>
    <t>в том числе обеспечнние предоставления компенсации части родительской платы за присмотр и уход за ребенком в муниципальных образовательных учреждениях, реализующих основную общеобразовательнуюпрограмму дошкольного образования</t>
  </si>
  <si>
    <t>закупку энергетических ресурсов, всего</t>
  </si>
  <si>
    <t>2021г.</t>
  </si>
  <si>
    <t>2023 г.</t>
  </si>
  <si>
    <t>1.3.1</t>
  </si>
  <si>
    <t>в том числе: в соответствии с Федеральным законом № 44-ФЗ</t>
  </si>
  <si>
    <t>из них*</t>
  </si>
  <si>
    <t>1.3.2.</t>
  </si>
  <si>
    <t>В соответствии с Федеральным законом № 223-ФЗ</t>
  </si>
  <si>
    <t>26310.1</t>
  </si>
  <si>
    <t>26421.1</t>
  </si>
  <si>
    <t>26430.1</t>
  </si>
  <si>
    <t>1.4.4</t>
  </si>
  <si>
    <t>26451.1</t>
  </si>
  <si>
    <t xml:space="preserve"> 01.02.09 Мероприятие «Обеспечение питанием учащихся 1-4 классов»</t>
  </si>
  <si>
    <t>01.02.10 Мероприятие «Обеспечение питанием детей из малообеспеченных семей»</t>
  </si>
  <si>
    <t>70.07.01 Расходы на реализацию мероприятий по предложениям жителей города Твери</t>
  </si>
  <si>
    <t xml:space="preserve"> </t>
  </si>
  <si>
    <t>тел. 585281                                     "____ " _____ 2021 г.</t>
  </si>
  <si>
    <t>от "30"  декабря 2021 г</t>
  </si>
  <si>
    <t>на 2022 год и 2023-2024</t>
  </si>
  <si>
    <t>на 2024 г.</t>
  </si>
  <si>
    <t>01.02.08 Мероприятие "Осуществление комплекса мер по обеспечению теплового режима и энергосбережения"</t>
  </si>
  <si>
    <t xml:space="preserve">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</si>
</sst>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\ &quot;₽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Courier New"/>
      <family val="3"/>
    </font>
    <font>
      <u val="single"/>
      <sz val="12"/>
      <color indexed="12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13"/>
      <name val="Calibri"/>
      <family val="2"/>
    </font>
    <font>
      <b/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rgb="FFFFFF00"/>
      <name val="Calibri"/>
      <family val="2"/>
    </font>
    <font>
      <sz val="14"/>
      <color theme="1"/>
      <name val="Times New Roman"/>
      <family val="1"/>
    </font>
    <font>
      <b/>
      <sz val="12"/>
      <color rgb="FF26282F"/>
      <name val="Times New Roman"/>
      <family val="1"/>
    </font>
    <font>
      <b/>
      <sz val="14"/>
      <color rgb="FF2628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justify"/>
    </xf>
    <xf numFmtId="0" fontId="0" fillId="0" borderId="10" xfId="0" applyBorder="1" applyAlignment="1">
      <alignment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justify"/>
    </xf>
    <xf numFmtId="0" fontId="55" fillId="0" borderId="0" xfId="0" applyFont="1" applyAlignment="1">
      <alignment horizontal="justify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justify" vertical="top" wrapText="1"/>
    </xf>
    <xf numFmtId="0" fontId="55" fillId="0" borderId="10" xfId="0" applyFont="1" applyBorder="1" applyAlignment="1">
      <alignment horizontal="justify"/>
    </xf>
    <xf numFmtId="0" fontId="55" fillId="0" borderId="0" xfId="0" applyFont="1" applyAlignment="1">
      <alignment/>
    </xf>
    <xf numFmtId="0" fontId="56" fillId="0" borderId="10" xfId="42" applyFont="1" applyBorder="1" applyAlignment="1" applyProtection="1">
      <alignment vertical="top" wrapText="1"/>
      <protection/>
    </xf>
    <xf numFmtId="0" fontId="55" fillId="0" borderId="10" xfId="0" applyFont="1" applyBorder="1" applyAlignment="1">
      <alignment/>
    </xf>
    <xf numFmtId="0" fontId="56" fillId="0" borderId="0" xfId="42" applyFont="1" applyAlignment="1" applyProtection="1">
      <alignment horizontal="justify"/>
      <protection/>
    </xf>
    <xf numFmtId="0" fontId="55" fillId="0" borderId="0" xfId="0" applyFont="1" applyBorder="1" applyAlignment="1">
      <alignment horizontal="justify" vertical="top" wrapText="1"/>
    </xf>
    <xf numFmtId="0" fontId="55" fillId="0" borderId="0" xfId="0" applyFont="1" applyBorder="1" applyAlignment="1">
      <alignment horizontal="right" vertical="top" wrapText="1"/>
    </xf>
    <xf numFmtId="0" fontId="56" fillId="0" borderId="0" xfId="42" applyFont="1" applyBorder="1" applyAlignment="1" applyProtection="1">
      <alignment horizontal="right" vertical="top" wrapText="1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top" wrapText="1"/>
    </xf>
    <xf numFmtId="2" fontId="55" fillId="0" borderId="10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2" fontId="55" fillId="0" borderId="11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justify" vertical="center" wrapText="1"/>
    </xf>
    <xf numFmtId="0" fontId="55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top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vertical="top" wrapText="1"/>
    </xf>
    <xf numFmtId="0" fontId="55" fillId="7" borderId="12" xfId="0" applyFont="1" applyFill="1" applyBorder="1" applyAlignment="1">
      <alignment vertical="top" wrapText="1"/>
    </xf>
    <xf numFmtId="0" fontId="55" fillId="7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55" fillId="7" borderId="10" xfId="0" applyFont="1" applyFill="1" applyBorder="1" applyAlignment="1">
      <alignment vertical="top" wrapText="1"/>
    </xf>
    <xf numFmtId="0" fontId="55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vertical="top" wrapText="1"/>
    </xf>
    <xf numFmtId="0" fontId="4" fillId="7" borderId="10" xfId="0" applyFont="1" applyFill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56" fillId="7" borderId="10" xfId="42" applyFont="1" applyFill="1" applyBorder="1" applyAlignment="1" applyProtection="1">
      <alignment vertical="top" wrapText="1"/>
      <protection/>
    </xf>
    <xf numFmtId="2" fontId="55" fillId="7" borderId="10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49" fontId="59" fillId="0" borderId="10" xfId="0" applyNumberFormat="1" applyFont="1" applyBorder="1" applyAlignment="1">
      <alignment vertical="center" wrapText="1"/>
    </xf>
    <xf numFmtId="2" fontId="55" fillId="0" borderId="1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60" fillId="0" borderId="10" xfId="0" applyFont="1" applyBorder="1" applyAlignment="1">
      <alignment/>
    </xf>
    <xf numFmtId="2" fontId="60" fillId="0" borderId="10" xfId="0" applyNumberFormat="1" applyFont="1" applyBorder="1" applyAlignment="1">
      <alignment/>
    </xf>
    <xf numFmtId="2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/>
    </xf>
    <xf numFmtId="0" fontId="61" fillId="0" borderId="0" xfId="0" applyFont="1" applyAlignment="1">
      <alignment/>
    </xf>
    <xf numFmtId="2" fontId="61" fillId="0" borderId="0" xfId="0" applyNumberFormat="1" applyFont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2" fontId="61" fillId="0" borderId="0" xfId="0" applyNumberFormat="1" applyFont="1" applyBorder="1" applyAlignment="1">
      <alignment horizontal="center"/>
    </xf>
    <xf numFmtId="2" fontId="61" fillId="0" borderId="0" xfId="0" applyNumberFormat="1" applyFont="1" applyAlignment="1">
      <alignment horizontal="center"/>
    </xf>
    <xf numFmtId="0" fontId="55" fillId="0" borderId="14" xfId="0" applyFont="1" applyFill="1" applyBorder="1" applyAlignment="1">
      <alignment horizontal="center" vertical="top" wrapText="1"/>
    </xf>
    <xf numFmtId="2" fontId="5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 wrapText="1"/>
    </xf>
    <xf numFmtId="14" fontId="55" fillId="0" borderId="0" xfId="0" applyNumberFormat="1" applyFont="1" applyAlignment="1">
      <alignment/>
    </xf>
    <xf numFmtId="0" fontId="55" fillId="0" borderId="10" xfId="0" applyFont="1" applyBorder="1" applyAlignment="1">
      <alignment horizontal="center" vertical="top" wrapText="1"/>
    </xf>
    <xf numFmtId="2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7" borderId="10" xfId="0" applyFont="1" applyFill="1" applyBorder="1" applyAlignment="1">
      <alignment horizontal="center" vertical="center" wrapText="1"/>
    </xf>
    <xf numFmtId="2" fontId="55" fillId="7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49" fontId="55" fillId="0" borderId="10" xfId="0" applyNumberFormat="1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49" fontId="59" fillId="0" borderId="0" xfId="0" applyNumberFormat="1" applyFont="1" applyBorder="1" applyAlignment="1">
      <alignment vertical="center" wrapText="1"/>
    </xf>
    <xf numFmtId="2" fontId="57" fillId="0" borderId="11" xfId="0" applyNumberFormat="1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2" fontId="57" fillId="7" borderId="10" xfId="0" applyNumberFormat="1" applyFont="1" applyFill="1" applyBorder="1" applyAlignment="1">
      <alignment horizontal="center" vertical="center" wrapText="1"/>
    </xf>
    <xf numFmtId="2" fontId="57" fillId="7" borderId="10" xfId="0" applyNumberFormat="1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2" fontId="4" fillId="7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top" wrapText="1"/>
    </xf>
    <xf numFmtId="2" fontId="55" fillId="0" borderId="10" xfId="0" applyNumberFormat="1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57" fillId="0" borderId="11" xfId="0" applyNumberFormat="1" applyFont="1" applyBorder="1" applyAlignment="1">
      <alignment horizontal="center" vertical="center" wrapText="1"/>
    </xf>
    <xf numFmtId="2" fontId="57" fillId="0" borderId="14" xfId="0" applyNumberFormat="1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2" fontId="62" fillId="0" borderId="19" xfId="0" applyNumberFormat="1" applyFont="1" applyBorder="1" applyAlignment="1">
      <alignment horizontal="center"/>
    </xf>
    <xf numFmtId="2" fontId="62" fillId="0" borderId="0" xfId="0" applyNumberFormat="1" applyFont="1" applyAlignment="1">
      <alignment horizontal="center"/>
    </xf>
    <xf numFmtId="0" fontId="60" fillId="0" borderId="20" xfId="0" applyFont="1" applyBorder="1" applyAlignment="1">
      <alignment horizontal="right"/>
    </xf>
    <xf numFmtId="0" fontId="60" fillId="0" borderId="21" xfId="0" applyFont="1" applyBorder="1" applyAlignment="1">
      <alignment horizontal="right"/>
    </xf>
    <xf numFmtId="0" fontId="63" fillId="0" borderId="15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55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5" fillId="7" borderId="10" xfId="0" applyNumberFormat="1" applyFont="1" applyFill="1" applyBorder="1" applyAlignment="1">
      <alignment horizontal="center" vertical="center" wrapText="1"/>
    </xf>
    <xf numFmtId="0" fontId="55" fillId="7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justify" vertical="top" wrapText="1"/>
    </xf>
    <xf numFmtId="0" fontId="56" fillId="0" borderId="10" xfId="42" applyFont="1" applyBorder="1" applyAlignment="1" applyProtection="1">
      <alignment horizontal="center" vertical="top" wrapText="1"/>
      <protection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6" fillId="0" borderId="0" xfId="42" applyFont="1" applyAlignment="1" applyProtection="1">
      <alignment horizont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5" fillId="0" borderId="11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0" borderId="0" xfId="42" applyFont="1" applyAlignment="1" applyProtection="1">
      <alignment horizontal="left" vertical="top" wrapText="1"/>
      <protection/>
    </xf>
    <xf numFmtId="0" fontId="55" fillId="0" borderId="0" xfId="0" applyFont="1" applyAlignment="1">
      <alignment horizontal="left" vertical="top" wrapText="1"/>
    </xf>
    <xf numFmtId="0" fontId="55" fillId="0" borderId="0" xfId="0" applyFont="1" applyBorder="1" applyAlignment="1">
      <alignment horizontal="right" vertical="top" wrapText="1"/>
    </xf>
    <xf numFmtId="0" fontId="55" fillId="0" borderId="22" xfId="0" applyFont="1" applyBorder="1" applyAlignment="1">
      <alignment horizontal="right" vertical="top" wrapText="1"/>
    </xf>
    <xf numFmtId="0" fontId="63" fillId="0" borderId="2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96" TargetMode="External" /><Relationship Id="rId2" Type="http://schemas.openxmlformats.org/officeDocument/2006/relationships/hyperlink" Target="http://mobileonline.garant.ru/document/redirect/71971578/1000" TargetMode="External" /><Relationship Id="rId3" Type="http://schemas.openxmlformats.org/officeDocument/2006/relationships/hyperlink" Target="http://mobileonline.garant.ru/document/redirect/179222/0" TargetMode="External" /><Relationship Id="rId4" Type="http://schemas.openxmlformats.org/officeDocument/2006/relationships/hyperlink" Target="http://mobileonline.garant.ru/document/redirect/71971578/1000" TargetMode="External" /><Relationship Id="rId5" Type="http://schemas.openxmlformats.org/officeDocument/2006/relationships/hyperlink" Target="sub_96" TargetMode="External" /><Relationship Id="rId6" Type="http://schemas.openxmlformats.org/officeDocument/2006/relationships/hyperlink" Target="sub_96" TargetMode="External" /><Relationship Id="rId7" Type="http://schemas.openxmlformats.org/officeDocument/2006/relationships/hyperlink" Target="sub_96" TargetMode="External" /><Relationship Id="rId8" Type="http://schemas.openxmlformats.org/officeDocument/2006/relationships/hyperlink" Target="sub_96" TargetMode="External" /><Relationship Id="rId9" Type="http://schemas.openxmlformats.org/officeDocument/2006/relationships/hyperlink" Target="sub_96" TargetMode="External" /><Relationship Id="rId10" Type="http://schemas.openxmlformats.org/officeDocument/2006/relationships/hyperlink" Target="sub_96" TargetMode="External" /><Relationship Id="rId11" Type="http://schemas.openxmlformats.org/officeDocument/2006/relationships/hyperlink" Target="http://mobileonline.garant.ru/document/redirect/70353464/0" TargetMode="External" /><Relationship Id="rId12" Type="http://schemas.openxmlformats.org/officeDocument/2006/relationships/hyperlink" Target="http://mobileonline.garant.ru/document/redirect/12188083/0" TargetMode="External" /><Relationship Id="rId13" Type="http://schemas.openxmlformats.org/officeDocument/2006/relationships/hyperlink" Target="http://mobileonline.garant.ru/document/redirect/70353464/0" TargetMode="External" /><Relationship Id="rId14" Type="http://schemas.openxmlformats.org/officeDocument/2006/relationships/hyperlink" Target="http://mobileonline.garant.ru/document/redirect/12188083/0" TargetMode="External" /><Relationship Id="rId15" Type="http://schemas.openxmlformats.org/officeDocument/2006/relationships/hyperlink" Target="http://mobileonline.garant.ru/document/redirect/70353464/0" TargetMode="External" /><Relationship Id="rId16" Type="http://schemas.openxmlformats.org/officeDocument/2006/relationships/hyperlink" Target="http://mobileonline.garant.ru/document/redirect/12188083/0" TargetMode="External" /><Relationship Id="rId17" Type="http://schemas.openxmlformats.org/officeDocument/2006/relationships/hyperlink" Target="http://mobileonline.garant.ru/document/redirect/12188083/0" TargetMode="Externa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view="pageBreakPreview" zoomScale="60" zoomScalePageLayoutView="0" workbookViewId="0" topLeftCell="A1">
      <selection activeCell="J147" sqref="J147"/>
    </sheetView>
  </sheetViews>
  <sheetFormatPr defaultColWidth="9.140625" defaultRowHeight="15"/>
  <cols>
    <col min="1" max="1" width="26.00390625" style="0" customWidth="1"/>
    <col min="2" max="2" width="31.8515625" style="0" customWidth="1"/>
    <col min="3" max="3" width="17.7109375" style="0" customWidth="1"/>
    <col min="4" max="4" width="12.7109375" style="0" customWidth="1"/>
    <col min="5" max="5" width="17.7109375" style="0" customWidth="1"/>
    <col min="6" max="6" width="17.421875" style="0" customWidth="1"/>
    <col min="7" max="7" width="16.28125" style="0" customWidth="1"/>
    <col min="8" max="8" width="17.00390625" style="0" customWidth="1"/>
    <col min="9" max="9" width="15.421875" style="0" customWidth="1"/>
    <col min="10" max="11" width="16.28125" style="0" customWidth="1"/>
    <col min="12" max="12" width="13.7109375" style="0" customWidth="1"/>
    <col min="13" max="14" width="11.7109375" style="0" bestFit="1" customWidth="1"/>
  </cols>
  <sheetData>
    <row r="1" spans="1:8" ht="18" customHeight="1">
      <c r="A1" s="115"/>
      <c r="B1" s="12"/>
      <c r="C1" s="12"/>
      <c r="D1" s="12"/>
      <c r="E1" s="12"/>
      <c r="F1" s="124" t="s">
        <v>0</v>
      </c>
      <c r="G1" s="124"/>
      <c r="H1" s="124"/>
    </row>
    <row r="2" spans="1:8" ht="20.25" customHeight="1">
      <c r="A2" s="115"/>
      <c r="B2" s="12"/>
      <c r="C2" s="12"/>
      <c r="D2" s="12"/>
      <c r="E2" s="12"/>
      <c r="F2" s="124" t="s">
        <v>1</v>
      </c>
      <c r="G2" s="124"/>
      <c r="H2" s="124"/>
    </row>
    <row r="3" spans="1:8" ht="22.5" customHeight="1">
      <c r="A3" s="115"/>
      <c r="B3" s="12"/>
      <c r="C3" s="12"/>
      <c r="D3" s="12"/>
      <c r="E3" s="12"/>
      <c r="F3" s="124" t="s">
        <v>2</v>
      </c>
      <c r="G3" s="124"/>
      <c r="H3" s="124"/>
    </row>
    <row r="4" spans="1:8" ht="1.5" customHeight="1" hidden="1">
      <c r="A4" s="115"/>
      <c r="B4" s="12"/>
      <c r="C4" s="12"/>
      <c r="D4" s="12"/>
      <c r="E4" s="12"/>
      <c r="F4" s="4"/>
      <c r="G4" s="12"/>
      <c r="H4" s="12"/>
    </row>
    <row r="5" spans="1:8" ht="15.75" customHeight="1">
      <c r="A5" s="115"/>
      <c r="B5" s="12"/>
      <c r="C5" s="12"/>
      <c r="D5" s="12"/>
      <c r="E5" s="12"/>
      <c r="F5" s="124" t="s">
        <v>145</v>
      </c>
      <c r="G5" s="124"/>
      <c r="H5" s="124"/>
    </row>
    <row r="6" spans="1:8" ht="30.75" customHeight="1">
      <c r="A6" s="115"/>
      <c r="B6" s="12"/>
      <c r="C6" s="12"/>
      <c r="D6" s="12"/>
      <c r="E6" s="12"/>
      <c r="F6" s="124" t="s">
        <v>3</v>
      </c>
      <c r="G6" s="124"/>
      <c r="H6" s="124"/>
    </row>
    <row r="7" spans="1:8" ht="33" customHeight="1">
      <c r="A7" s="115"/>
      <c r="B7" s="12"/>
      <c r="C7" s="12"/>
      <c r="D7" s="12"/>
      <c r="E7" s="12"/>
      <c r="F7" s="124" t="s">
        <v>153</v>
      </c>
      <c r="G7" s="124"/>
      <c r="H7" s="124"/>
    </row>
    <row r="8" spans="1:8" ht="15">
      <c r="A8" s="5"/>
      <c r="B8" s="12"/>
      <c r="C8" s="12"/>
      <c r="D8" s="12"/>
      <c r="E8" s="12"/>
      <c r="F8" s="12"/>
      <c r="G8" s="12"/>
      <c r="H8" s="12"/>
    </row>
    <row r="9" spans="1:8" ht="15">
      <c r="A9" s="117" t="s">
        <v>4</v>
      </c>
      <c r="B9" s="117"/>
      <c r="C9" s="117"/>
      <c r="D9" s="117"/>
      <c r="E9" s="117"/>
      <c r="F9" s="117"/>
      <c r="G9" s="117"/>
      <c r="H9" s="117"/>
    </row>
    <row r="10" spans="1:8" ht="17.25">
      <c r="A10" s="118" t="s">
        <v>178</v>
      </c>
      <c r="B10" s="118"/>
      <c r="C10" s="118"/>
      <c r="D10" s="118"/>
      <c r="E10" s="118"/>
      <c r="F10" s="118"/>
      <c r="G10" s="118"/>
      <c r="H10" s="118"/>
    </row>
    <row r="11" spans="1:8" ht="15">
      <c r="A11" s="119" t="s">
        <v>5</v>
      </c>
      <c r="B11" s="119"/>
      <c r="C11" s="119"/>
      <c r="D11" s="119"/>
      <c r="E11" s="119"/>
      <c r="F11" s="119"/>
      <c r="G11" s="119"/>
      <c r="H11" s="119"/>
    </row>
    <row r="12" spans="1:8" ht="15">
      <c r="A12" s="6"/>
      <c r="B12" s="12"/>
      <c r="C12" s="12"/>
      <c r="D12" s="12"/>
      <c r="E12" s="12"/>
      <c r="F12" s="12"/>
      <c r="G12" s="16"/>
      <c r="H12" s="19" t="s">
        <v>6</v>
      </c>
    </row>
    <row r="13" spans="1:8" ht="18" customHeight="1">
      <c r="A13" s="128" t="s">
        <v>177</v>
      </c>
      <c r="B13" s="128"/>
      <c r="C13" s="128"/>
      <c r="D13" s="128"/>
      <c r="E13" s="128"/>
      <c r="F13" s="128"/>
      <c r="G13" s="17" t="s">
        <v>7</v>
      </c>
      <c r="H13" s="67">
        <v>44560</v>
      </c>
    </row>
    <row r="14" spans="1:8" ht="15">
      <c r="A14" s="6"/>
      <c r="B14" s="12"/>
      <c r="C14" s="12"/>
      <c r="D14" s="12"/>
      <c r="E14" s="12"/>
      <c r="F14" s="130" t="s">
        <v>8</v>
      </c>
      <c r="G14" s="131"/>
      <c r="H14" s="19">
        <v>50344354</v>
      </c>
    </row>
    <row r="15" spans="1:8" ht="19.5" customHeight="1">
      <c r="A15" s="129" t="s">
        <v>111</v>
      </c>
      <c r="B15" s="129"/>
      <c r="C15" s="129"/>
      <c r="D15" s="129"/>
      <c r="E15" s="129"/>
      <c r="F15" s="12"/>
      <c r="G15" s="18" t="s">
        <v>9</v>
      </c>
      <c r="H15" s="19">
        <v>11</v>
      </c>
    </row>
    <row r="16" spans="1:8" ht="21" customHeight="1">
      <c r="A16" s="129"/>
      <c r="B16" s="129"/>
      <c r="C16" s="129"/>
      <c r="D16" s="129"/>
      <c r="E16" s="129"/>
      <c r="F16" s="130" t="s">
        <v>8</v>
      </c>
      <c r="G16" s="131"/>
      <c r="H16" s="34">
        <v>50344354</v>
      </c>
    </row>
    <row r="17" spans="1:8" ht="15">
      <c r="A17" s="6"/>
      <c r="B17" s="12"/>
      <c r="C17" s="12"/>
      <c r="D17" s="12"/>
      <c r="E17" s="12"/>
      <c r="F17" s="12"/>
      <c r="G17" s="17" t="s">
        <v>10</v>
      </c>
      <c r="H17" s="19">
        <v>6905056184</v>
      </c>
    </row>
    <row r="18" spans="1:8" ht="39.75" customHeight="1">
      <c r="A18" s="133" t="s">
        <v>150</v>
      </c>
      <c r="B18" s="133"/>
      <c r="C18" s="133"/>
      <c r="D18" s="133"/>
      <c r="E18" s="133"/>
      <c r="F18" s="133"/>
      <c r="G18" s="17" t="s">
        <v>11</v>
      </c>
      <c r="H18" s="19">
        <v>695001001</v>
      </c>
    </row>
    <row r="19" spans="1:8" ht="15">
      <c r="A19" s="129" t="s">
        <v>12</v>
      </c>
      <c r="B19" s="129"/>
      <c r="C19" s="129"/>
      <c r="D19" s="129"/>
      <c r="E19" s="129"/>
      <c r="F19" s="12"/>
      <c r="G19" s="18" t="s">
        <v>13</v>
      </c>
      <c r="H19" s="19">
        <v>383</v>
      </c>
    </row>
    <row r="20" spans="1:8" ht="15">
      <c r="A20" s="132" t="s">
        <v>14</v>
      </c>
      <c r="B20" s="132"/>
      <c r="C20" s="132"/>
      <c r="D20" s="132"/>
      <c r="E20" s="132"/>
      <c r="F20" s="132"/>
      <c r="G20" s="132"/>
      <c r="H20" s="132"/>
    </row>
    <row r="21" spans="1:8" ht="15">
      <c r="A21" s="7" t="s">
        <v>15</v>
      </c>
      <c r="B21" s="110" t="s">
        <v>17</v>
      </c>
      <c r="C21" s="116" t="s">
        <v>18</v>
      </c>
      <c r="D21" s="110" t="s">
        <v>19</v>
      </c>
      <c r="E21" s="110" t="s">
        <v>20</v>
      </c>
      <c r="F21" s="110"/>
      <c r="G21" s="110"/>
      <c r="H21" s="110"/>
    </row>
    <row r="22" spans="1:8" ht="15">
      <c r="A22" s="7" t="s">
        <v>16</v>
      </c>
      <c r="B22" s="110"/>
      <c r="C22" s="116"/>
      <c r="D22" s="110"/>
      <c r="E22" s="89" t="s">
        <v>112</v>
      </c>
      <c r="F22" s="89" t="s">
        <v>154</v>
      </c>
      <c r="G22" s="89" t="s">
        <v>179</v>
      </c>
      <c r="H22" s="110" t="s">
        <v>23</v>
      </c>
    </row>
    <row r="23" spans="1:11" ht="49.5" customHeight="1">
      <c r="A23" s="8"/>
      <c r="B23" s="110"/>
      <c r="C23" s="116"/>
      <c r="D23" s="110"/>
      <c r="E23" s="7" t="s">
        <v>21</v>
      </c>
      <c r="F23" s="7" t="s">
        <v>22</v>
      </c>
      <c r="G23" s="7" t="s">
        <v>22</v>
      </c>
      <c r="H23" s="110"/>
      <c r="I23" s="91" t="s">
        <v>141</v>
      </c>
      <c r="J23" s="92"/>
      <c r="K23" s="93"/>
    </row>
    <row r="24" spans="1:11" ht="15">
      <c r="A24" s="7">
        <v>1</v>
      </c>
      <c r="B24" s="7">
        <v>2</v>
      </c>
      <c r="C24" s="7">
        <v>3</v>
      </c>
      <c r="D24" s="7">
        <v>4</v>
      </c>
      <c r="E24" s="7">
        <v>5</v>
      </c>
      <c r="F24" s="7">
        <v>6</v>
      </c>
      <c r="G24" s="7">
        <v>7</v>
      </c>
      <c r="H24" s="7">
        <v>8</v>
      </c>
      <c r="I24" s="62">
        <v>2</v>
      </c>
      <c r="J24" s="62">
        <v>4</v>
      </c>
      <c r="K24" s="62">
        <v>5</v>
      </c>
    </row>
    <row r="25" spans="1:11" ht="49.5" customHeight="1">
      <c r="A25" s="8" t="s">
        <v>24</v>
      </c>
      <c r="B25" s="24" t="s">
        <v>117</v>
      </c>
      <c r="C25" s="19" t="s">
        <v>25</v>
      </c>
      <c r="D25" s="19" t="s">
        <v>25</v>
      </c>
      <c r="E25" s="21">
        <v>569563.5</v>
      </c>
      <c r="F25" s="21">
        <v>0</v>
      </c>
      <c r="G25" s="21">
        <v>0</v>
      </c>
      <c r="H25" s="21"/>
      <c r="I25" s="21">
        <f>16089.54</f>
        <v>16089.54</v>
      </c>
      <c r="J25" s="21">
        <f>53399.65</f>
        <v>53399.65</v>
      </c>
      <c r="K25" s="21">
        <f>65500</f>
        <v>65500</v>
      </c>
    </row>
    <row r="26" spans="1:11" ht="51" customHeight="1">
      <c r="A26" s="20" t="s">
        <v>26</v>
      </c>
      <c r="B26" s="24" t="s">
        <v>118</v>
      </c>
      <c r="C26" s="19" t="s">
        <v>25</v>
      </c>
      <c r="D26" s="19" t="s">
        <v>25</v>
      </c>
      <c r="E26" s="21">
        <v>0</v>
      </c>
      <c r="F26" s="21">
        <v>0</v>
      </c>
      <c r="G26" s="21">
        <v>0</v>
      </c>
      <c r="H26" s="21"/>
      <c r="I26" s="21">
        <v>0</v>
      </c>
      <c r="J26" s="21">
        <v>0</v>
      </c>
      <c r="K26" s="21">
        <v>0</v>
      </c>
    </row>
    <row r="27" spans="1:11" ht="15">
      <c r="A27" s="35" t="s">
        <v>27</v>
      </c>
      <c r="B27" s="120">
        <v>1000</v>
      </c>
      <c r="C27" s="122"/>
      <c r="D27" s="120" t="s">
        <v>25</v>
      </c>
      <c r="E27" s="99">
        <v>49070306.45</v>
      </c>
      <c r="F27" s="99">
        <f>F29+F28+F31+F34+F36+F44</f>
        <v>48903490</v>
      </c>
      <c r="G27" s="99">
        <f>G29+G28+G31+G34+G36+G44</f>
        <v>49041590</v>
      </c>
      <c r="H27" s="96"/>
      <c r="I27" s="96" t="e">
        <f>I29+I31+I34+I36+I44+#REF!</f>
        <v>#REF!</v>
      </c>
      <c r="J27" s="96" t="e">
        <f>J29+J28+J31+J34+J36+J44+#REF!</f>
        <v>#REF!</v>
      </c>
      <c r="K27" s="96" t="e">
        <f>K29+K28+K31+K34+K36+K44+#REF!</f>
        <v>#REF!</v>
      </c>
    </row>
    <row r="28" spans="1:11" ht="22.5" customHeight="1">
      <c r="A28" s="30" t="s">
        <v>28</v>
      </c>
      <c r="B28" s="121"/>
      <c r="C28" s="123"/>
      <c r="D28" s="121"/>
      <c r="E28" s="134"/>
      <c r="F28" s="100"/>
      <c r="G28" s="100"/>
      <c r="H28" s="97"/>
      <c r="I28" s="97"/>
      <c r="J28" s="97"/>
      <c r="K28" s="97"/>
    </row>
    <row r="29" spans="1:11" ht="30.75">
      <c r="A29" s="38" t="s">
        <v>29</v>
      </c>
      <c r="B29" s="39">
        <v>1100</v>
      </c>
      <c r="C29" s="39">
        <v>120</v>
      </c>
      <c r="D29" s="39" t="s">
        <v>25</v>
      </c>
      <c r="E29" s="86">
        <f>E30</f>
        <v>80000</v>
      </c>
      <c r="F29" s="86">
        <f>F30</f>
        <v>80000</v>
      </c>
      <c r="G29" s="86">
        <f>G30</f>
        <v>80000</v>
      </c>
      <c r="H29" s="84"/>
      <c r="I29" s="42">
        <f>I30</f>
        <v>121500</v>
      </c>
      <c r="J29" s="42">
        <f>J30</f>
        <v>0</v>
      </c>
      <c r="K29" s="42">
        <f>K30</f>
        <v>0</v>
      </c>
    </row>
    <row r="30" spans="1:11" ht="39" customHeight="1">
      <c r="A30" s="20" t="s">
        <v>124</v>
      </c>
      <c r="B30" s="29">
        <v>1110</v>
      </c>
      <c r="C30" s="34"/>
      <c r="D30" s="34"/>
      <c r="E30" s="65">
        <v>80000</v>
      </c>
      <c r="F30" s="65">
        <v>80000</v>
      </c>
      <c r="G30" s="65">
        <v>80000</v>
      </c>
      <c r="H30" s="40"/>
      <c r="I30" s="21">
        <v>121500</v>
      </c>
      <c r="J30" s="21">
        <v>0</v>
      </c>
      <c r="K30" s="21">
        <v>0</v>
      </c>
    </row>
    <row r="31" spans="1:11" ht="54.75" customHeight="1">
      <c r="A31" s="31" t="s">
        <v>30</v>
      </c>
      <c r="B31" s="32">
        <v>1200</v>
      </c>
      <c r="C31" s="39">
        <v>130</v>
      </c>
      <c r="D31" s="39" t="s">
        <v>25</v>
      </c>
      <c r="E31" s="86">
        <f>SUM(E33:E33)</f>
        <v>43535416.45</v>
      </c>
      <c r="F31" s="86">
        <f>SUM(F33:F33)</f>
        <v>43698290</v>
      </c>
      <c r="G31" s="86">
        <f>SUM(G33:G33)</f>
        <v>43698290</v>
      </c>
      <c r="H31" s="83"/>
      <c r="I31" s="42">
        <f>SUM(I33:I33)</f>
        <v>0</v>
      </c>
      <c r="J31" s="42">
        <f>SUM(J33:J33)</f>
        <v>40325300</v>
      </c>
      <c r="K31" s="42">
        <f>SUM(K33:K33)</f>
        <v>0</v>
      </c>
    </row>
    <row r="32" spans="1:11" ht="15">
      <c r="A32" s="28" t="s">
        <v>28</v>
      </c>
      <c r="B32" s="22"/>
      <c r="C32" s="66"/>
      <c r="D32" s="66"/>
      <c r="E32" s="80"/>
      <c r="F32" s="80"/>
      <c r="G32" s="80"/>
      <c r="H32" s="78"/>
      <c r="I32" s="23"/>
      <c r="J32" s="23"/>
      <c r="K32" s="23"/>
    </row>
    <row r="33" spans="1:11" ht="51" customHeight="1">
      <c r="A33" s="33" t="s">
        <v>31</v>
      </c>
      <c r="B33" s="34">
        <v>1210</v>
      </c>
      <c r="C33" s="34">
        <v>130</v>
      </c>
      <c r="D33" s="66"/>
      <c r="E33" s="65">
        <v>43535416.45</v>
      </c>
      <c r="F33" s="65">
        <v>43698290</v>
      </c>
      <c r="G33" s="65">
        <v>43698290</v>
      </c>
      <c r="H33" s="40"/>
      <c r="I33" s="44">
        <v>0</v>
      </c>
      <c r="J33" s="44">
        <v>40325300</v>
      </c>
      <c r="K33" s="44">
        <v>0</v>
      </c>
    </row>
    <row r="34" spans="1:11" ht="62.25">
      <c r="A34" s="36" t="s">
        <v>32</v>
      </c>
      <c r="B34" s="37">
        <v>1300</v>
      </c>
      <c r="C34" s="39">
        <v>140</v>
      </c>
      <c r="D34" s="39" t="s">
        <v>25</v>
      </c>
      <c r="E34" s="86" t="s">
        <v>175</v>
      </c>
      <c r="F34" s="86">
        <f>F35</f>
        <v>0</v>
      </c>
      <c r="G34" s="86">
        <f>G35</f>
        <v>0</v>
      </c>
      <c r="H34" s="83"/>
      <c r="I34" s="42">
        <f>I35</f>
        <v>0</v>
      </c>
      <c r="J34" s="42">
        <f>J35</f>
        <v>0</v>
      </c>
      <c r="K34" s="42">
        <f>K35</f>
        <v>0</v>
      </c>
    </row>
    <row r="35" spans="1:11" ht="55.5" customHeight="1">
      <c r="A35" s="8" t="s">
        <v>28</v>
      </c>
      <c r="B35" s="19">
        <v>1310</v>
      </c>
      <c r="C35" s="34">
        <v>140</v>
      </c>
      <c r="D35" s="34"/>
      <c r="E35" s="65">
        <v>0</v>
      </c>
      <c r="F35" s="65">
        <v>0</v>
      </c>
      <c r="G35" s="65">
        <v>0</v>
      </c>
      <c r="H35" s="40"/>
      <c r="I35" s="21">
        <v>0</v>
      </c>
      <c r="J35" s="21">
        <v>0</v>
      </c>
      <c r="K35" s="21">
        <v>0</v>
      </c>
    </row>
    <row r="36" spans="1:11" ht="38.25" customHeight="1">
      <c r="A36" s="36" t="s">
        <v>33</v>
      </c>
      <c r="B36" s="37">
        <v>1400</v>
      </c>
      <c r="C36" s="39">
        <v>150</v>
      </c>
      <c r="D36" s="39" t="s">
        <v>25</v>
      </c>
      <c r="E36" s="86">
        <f>SUM(E38+E39+E40+E41)</f>
        <v>5454890</v>
      </c>
      <c r="F36" s="86">
        <f>SUM(F38:F39)</f>
        <v>5125200</v>
      </c>
      <c r="G36" s="86">
        <f>SUM(G38:G39)</f>
        <v>5263300</v>
      </c>
      <c r="H36" s="83"/>
      <c r="I36" s="42">
        <f>I38</f>
        <v>655400</v>
      </c>
      <c r="J36" s="42">
        <f>J38</f>
        <v>0</v>
      </c>
      <c r="K36" s="42">
        <f>K38</f>
        <v>0</v>
      </c>
    </row>
    <row r="37" spans="1:11" ht="31.5" customHeight="1">
      <c r="A37" s="8" t="s">
        <v>155</v>
      </c>
      <c r="B37" s="19">
        <v>1410</v>
      </c>
      <c r="C37" s="34">
        <v>150</v>
      </c>
      <c r="D37" s="34"/>
      <c r="E37" s="65"/>
      <c r="F37" s="65"/>
      <c r="G37" s="65"/>
      <c r="H37" s="40"/>
      <c r="I37" s="21"/>
      <c r="J37" s="21"/>
      <c r="K37" s="21"/>
    </row>
    <row r="38" spans="1:11" ht="46.5" customHeight="1">
      <c r="A38" s="125" t="s">
        <v>156</v>
      </c>
      <c r="B38" s="71" t="s">
        <v>172</v>
      </c>
      <c r="C38" s="85"/>
      <c r="D38" s="34"/>
      <c r="E38" s="65">
        <v>5006300</v>
      </c>
      <c r="F38" s="65">
        <v>4921200</v>
      </c>
      <c r="G38" s="65">
        <v>5059300</v>
      </c>
      <c r="H38" s="40"/>
      <c r="I38" s="21">
        <v>655400</v>
      </c>
      <c r="J38" s="21">
        <v>0</v>
      </c>
      <c r="K38" s="21">
        <v>0</v>
      </c>
    </row>
    <row r="39" spans="1:11" ht="54.75" customHeight="1">
      <c r="A39" s="126"/>
      <c r="B39" s="71" t="s">
        <v>173</v>
      </c>
      <c r="C39" s="71"/>
      <c r="D39" s="71"/>
      <c r="E39" s="70">
        <v>204000</v>
      </c>
      <c r="F39" s="70">
        <v>204000</v>
      </c>
      <c r="G39" s="70">
        <v>204000</v>
      </c>
      <c r="H39" s="70"/>
      <c r="I39" s="70"/>
      <c r="J39" s="70"/>
      <c r="K39" s="70"/>
    </row>
    <row r="40" spans="1:11" ht="69.75" customHeight="1">
      <c r="A40" s="126"/>
      <c r="B40" s="88" t="s">
        <v>180</v>
      </c>
      <c r="C40" s="88"/>
      <c r="D40" s="88"/>
      <c r="E40" s="87">
        <v>44590</v>
      </c>
      <c r="F40" s="87"/>
      <c r="G40" s="87"/>
      <c r="H40" s="87"/>
      <c r="I40" s="87"/>
      <c r="J40" s="87"/>
      <c r="K40" s="87"/>
    </row>
    <row r="41" spans="1:11" ht="66.75" customHeight="1">
      <c r="A41" s="127"/>
      <c r="B41" s="82" t="s">
        <v>174</v>
      </c>
      <c r="C41" s="82"/>
      <c r="D41" s="82"/>
      <c r="E41" s="81">
        <v>200000</v>
      </c>
      <c r="F41" s="81"/>
      <c r="G41" s="81"/>
      <c r="H41" s="81"/>
      <c r="I41" s="81"/>
      <c r="J41" s="81"/>
      <c r="K41" s="81"/>
    </row>
    <row r="42" spans="1:11" ht="46.5">
      <c r="A42" s="8" t="s">
        <v>36</v>
      </c>
      <c r="B42" s="71">
        <v>1420</v>
      </c>
      <c r="C42" s="71">
        <v>150</v>
      </c>
      <c r="D42" s="71"/>
      <c r="E42" s="70"/>
      <c r="F42" s="70"/>
      <c r="G42" s="70"/>
      <c r="H42" s="70"/>
      <c r="I42" s="70"/>
      <c r="J42" s="70"/>
      <c r="K42" s="70"/>
    </row>
    <row r="43" spans="1:11" ht="78">
      <c r="A43" s="8" t="s">
        <v>156</v>
      </c>
      <c r="B43" s="71"/>
      <c r="C43" s="71"/>
      <c r="D43" s="71"/>
      <c r="E43" s="70"/>
      <c r="F43" s="70"/>
      <c r="G43" s="70"/>
      <c r="H43" s="70"/>
      <c r="I43" s="70"/>
      <c r="J43" s="70"/>
      <c r="K43" s="70"/>
    </row>
    <row r="44" spans="1:11" ht="23.25" customHeight="1">
      <c r="A44" s="38" t="s">
        <v>34</v>
      </c>
      <c r="B44" s="39">
        <v>1500</v>
      </c>
      <c r="C44" s="37">
        <v>180</v>
      </c>
      <c r="D44" s="37" t="s">
        <v>25</v>
      </c>
      <c r="E44" s="73">
        <f>SUM(E46:E47)</f>
        <v>0</v>
      </c>
      <c r="F44" s="73">
        <f>SUM(F46:F47)</f>
        <v>0</v>
      </c>
      <c r="G44" s="73">
        <f>SUM(G46:G47)</f>
        <v>0</v>
      </c>
      <c r="H44" s="42"/>
      <c r="I44" s="42" t="e">
        <f>I46+#REF!</f>
        <v>#REF!</v>
      </c>
      <c r="J44" s="42" t="e">
        <f>J46+#REF!</f>
        <v>#REF!</v>
      </c>
      <c r="K44" s="42" t="e">
        <f>K46+#REF!</f>
        <v>#REF!</v>
      </c>
    </row>
    <row r="45" spans="1:11" ht="23.25" customHeight="1">
      <c r="A45" s="8" t="s">
        <v>28</v>
      </c>
      <c r="B45" s="39"/>
      <c r="C45" s="72"/>
      <c r="D45" s="72"/>
      <c r="E45" s="73"/>
      <c r="F45" s="73"/>
      <c r="G45" s="73"/>
      <c r="H45" s="73"/>
      <c r="I45" s="73"/>
      <c r="J45" s="73"/>
      <c r="K45" s="73"/>
    </row>
    <row r="46" spans="1:11" ht="14.25">
      <c r="A46" s="125" t="s">
        <v>37</v>
      </c>
      <c r="B46" s="102">
        <v>1900</v>
      </c>
      <c r="C46" s="102"/>
      <c r="D46" s="102" t="s">
        <v>25</v>
      </c>
      <c r="E46" s="98"/>
      <c r="F46" s="98"/>
      <c r="G46" s="98"/>
      <c r="H46" s="98"/>
      <c r="I46" s="98">
        <f>SUM(I50:I50)</f>
        <v>0</v>
      </c>
      <c r="J46" s="98">
        <f>SUM(J50:J50)</f>
        <v>0</v>
      </c>
      <c r="K46" s="98">
        <f>SUM(K50:K50)</f>
        <v>0</v>
      </c>
    </row>
    <row r="47" spans="1:11" ht="48.75" customHeight="1">
      <c r="A47" s="127"/>
      <c r="B47" s="102"/>
      <c r="C47" s="102"/>
      <c r="D47" s="102"/>
      <c r="E47" s="98"/>
      <c r="F47" s="98"/>
      <c r="G47" s="98"/>
      <c r="H47" s="98"/>
      <c r="I47" s="98"/>
      <c r="J47" s="98"/>
      <c r="K47" s="98"/>
    </row>
    <row r="48" spans="1:11" ht="21" customHeight="1">
      <c r="A48" s="20" t="s">
        <v>28</v>
      </c>
      <c r="B48" s="27"/>
      <c r="C48" s="27"/>
      <c r="D48" s="27"/>
      <c r="E48" s="23"/>
      <c r="F48" s="23"/>
      <c r="G48" s="23"/>
      <c r="H48" s="23"/>
      <c r="I48" s="23"/>
      <c r="J48" s="23"/>
      <c r="K48" s="23"/>
    </row>
    <row r="49" spans="1:11" ht="21" customHeight="1">
      <c r="A49" s="20"/>
      <c r="B49" s="27"/>
      <c r="C49" s="27"/>
      <c r="D49" s="27"/>
      <c r="E49" s="23"/>
      <c r="F49" s="23"/>
      <c r="G49" s="23"/>
      <c r="H49" s="23"/>
      <c r="I49" s="23"/>
      <c r="J49" s="23"/>
      <c r="K49" s="23"/>
    </row>
    <row r="50" spans="1:11" ht="30.75">
      <c r="A50" s="20" t="s">
        <v>38</v>
      </c>
      <c r="B50" s="27">
        <v>1980</v>
      </c>
      <c r="C50" s="26"/>
      <c r="D50" s="26"/>
      <c r="E50" s="23"/>
      <c r="F50" s="23"/>
      <c r="G50" s="23"/>
      <c r="H50" s="23"/>
      <c r="I50" s="23"/>
      <c r="J50" s="23"/>
      <c r="K50" s="23"/>
    </row>
    <row r="51" spans="1:11" ht="15">
      <c r="A51" s="8" t="s">
        <v>35</v>
      </c>
      <c r="B51" s="102">
        <v>1981</v>
      </c>
      <c r="C51" s="102">
        <v>510</v>
      </c>
      <c r="D51" s="102" t="s">
        <v>25</v>
      </c>
      <c r="E51" s="98"/>
      <c r="F51" s="98"/>
      <c r="G51" s="98"/>
      <c r="H51" s="98" t="s">
        <v>25</v>
      </c>
      <c r="I51" s="98" t="e">
        <f>I25+I27</f>
        <v>#REF!</v>
      </c>
      <c r="J51" s="98" t="e">
        <f>J25+J27</f>
        <v>#REF!</v>
      </c>
      <c r="K51" s="98" t="e">
        <f>K25+K27</f>
        <v>#REF!</v>
      </c>
    </row>
    <row r="52" spans="1:11" ht="84" customHeight="1">
      <c r="A52" s="8" t="s">
        <v>39</v>
      </c>
      <c r="B52" s="102"/>
      <c r="C52" s="102"/>
      <c r="D52" s="102"/>
      <c r="E52" s="98"/>
      <c r="F52" s="98"/>
      <c r="G52" s="98"/>
      <c r="H52" s="98"/>
      <c r="I52" s="98"/>
      <c r="J52" s="98"/>
      <c r="K52" s="98"/>
    </row>
    <row r="53" spans="1:11" ht="15">
      <c r="A53" s="10"/>
      <c r="B53" s="19"/>
      <c r="C53" s="19"/>
      <c r="D53" s="19"/>
      <c r="E53" s="21"/>
      <c r="F53" s="21"/>
      <c r="G53" s="21"/>
      <c r="H53" s="21"/>
      <c r="I53" s="94" t="s">
        <v>144</v>
      </c>
      <c r="J53" s="95"/>
      <c r="K53" s="95"/>
    </row>
    <row r="54" spans="1:11" ht="34.5" customHeight="1">
      <c r="A54" s="33" t="s">
        <v>40</v>
      </c>
      <c r="B54" s="34">
        <v>2000</v>
      </c>
      <c r="C54" s="34" t="s">
        <v>25</v>
      </c>
      <c r="D54" s="34"/>
      <c r="E54" s="65">
        <f>E55+E69+E78+E83+E87+E89</f>
        <v>49639869.95</v>
      </c>
      <c r="F54" s="65">
        <f>F55+F69+F78+F83+F87+F89</f>
        <v>48903490</v>
      </c>
      <c r="G54" s="65">
        <f>G55+G69+G78+G83+G87+G89</f>
        <v>49041590</v>
      </c>
      <c r="H54" s="40"/>
      <c r="I54" s="103" t="e">
        <f>I51+J51+K51</f>
        <v>#REF!</v>
      </c>
      <c r="J54" s="104"/>
      <c r="K54" s="104"/>
    </row>
    <row r="55" spans="1:8" ht="15">
      <c r="A55" s="36" t="s">
        <v>28</v>
      </c>
      <c r="B55" s="114">
        <v>2100</v>
      </c>
      <c r="C55" s="114" t="s">
        <v>25</v>
      </c>
      <c r="D55" s="114"/>
      <c r="E55" s="113">
        <f>E57+E59+E60+E61+E65</f>
        <v>38561038.06</v>
      </c>
      <c r="F55" s="113">
        <f>F57+F59+F60+F61+F65</f>
        <v>38499780</v>
      </c>
      <c r="G55" s="113">
        <f>G57+G59+G60+G61+G65</f>
        <v>38499780</v>
      </c>
      <c r="H55" s="113" t="s">
        <v>25</v>
      </c>
    </row>
    <row r="56" spans="1:11" ht="30.75">
      <c r="A56" s="36" t="s">
        <v>41</v>
      </c>
      <c r="B56" s="114"/>
      <c r="C56" s="114"/>
      <c r="D56" s="114"/>
      <c r="E56" s="113"/>
      <c r="F56" s="113"/>
      <c r="G56" s="113"/>
      <c r="H56" s="113"/>
      <c r="J56" s="57" t="e">
        <f>I54-E54+E101</f>
        <v>#REF!</v>
      </c>
      <c r="K56" s="56" t="s">
        <v>142</v>
      </c>
    </row>
    <row r="57" spans="1:11" ht="15">
      <c r="A57" s="8" t="s">
        <v>28</v>
      </c>
      <c r="B57" s="102">
        <v>2110</v>
      </c>
      <c r="C57" s="102">
        <v>111</v>
      </c>
      <c r="D57" s="102" t="s">
        <v>25</v>
      </c>
      <c r="E57" s="112">
        <v>29585251.51</v>
      </c>
      <c r="F57" s="98">
        <v>29393993.45</v>
      </c>
      <c r="G57" s="98">
        <v>29393993.45</v>
      </c>
      <c r="H57" s="98" t="s">
        <v>25</v>
      </c>
      <c r="K57" t="s">
        <v>143</v>
      </c>
    </row>
    <row r="58" spans="1:8" ht="15">
      <c r="A58" s="8" t="s">
        <v>42</v>
      </c>
      <c r="B58" s="102"/>
      <c r="C58" s="102"/>
      <c r="D58" s="102"/>
      <c r="E58" s="112"/>
      <c r="F58" s="98"/>
      <c r="G58" s="98"/>
      <c r="H58" s="98"/>
    </row>
    <row r="59" spans="1:8" ht="62.25">
      <c r="A59" s="8" t="s">
        <v>43</v>
      </c>
      <c r="B59" s="19">
        <v>2120</v>
      </c>
      <c r="C59" s="19">
        <v>112</v>
      </c>
      <c r="D59" s="19" t="s">
        <v>25</v>
      </c>
      <c r="E59" s="65">
        <v>600</v>
      </c>
      <c r="F59" s="63"/>
      <c r="G59" s="63"/>
      <c r="H59" s="21" t="s">
        <v>25</v>
      </c>
    </row>
    <row r="60" spans="1:11" ht="97.5" customHeight="1">
      <c r="A60" s="8" t="s">
        <v>44</v>
      </c>
      <c r="B60" s="19">
        <v>2130</v>
      </c>
      <c r="C60" s="19">
        <v>113</v>
      </c>
      <c r="D60" s="19" t="s">
        <v>25</v>
      </c>
      <c r="E60" s="65">
        <v>0</v>
      </c>
      <c r="F60" s="21">
        <v>0</v>
      </c>
      <c r="G60" s="21">
        <v>0</v>
      </c>
      <c r="H60" s="21" t="s">
        <v>25</v>
      </c>
      <c r="K60" t="s">
        <v>181</v>
      </c>
    </row>
    <row r="61" spans="1:8" ht="104.25" customHeight="1">
      <c r="A61" s="8" t="s">
        <v>45</v>
      </c>
      <c r="B61" s="19">
        <v>2140</v>
      </c>
      <c r="C61" s="19">
        <v>119</v>
      </c>
      <c r="D61" s="19" t="s">
        <v>25</v>
      </c>
      <c r="E61" s="65">
        <v>8975186.55</v>
      </c>
      <c r="F61" s="63">
        <v>9105786.55</v>
      </c>
      <c r="G61" s="63">
        <v>9105786.55</v>
      </c>
      <c r="H61" s="21" t="s">
        <v>25</v>
      </c>
    </row>
    <row r="62" spans="1:8" ht="15">
      <c r="A62" s="8" t="s">
        <v>46</v>
      </c>
      <c r="B62" s="102">
        <v>2141</v>
      </c>
      <c r="C62" s="102">
        <v>119</v>
      </c>
      <c r="D62" s="102" t="s">
        <v>25</v>
      </c>
      <c r="E62" s="112">
        <v>0</v>
      </c>
      <c r="F62" s="98">
        <v>0</v>
      </c>
      <c r="G62" s="98">
        <v>0</v>
      </c>
      <c r="H62" s="98" t="s">
        <v>25</v>
      </c>
    </row>
    <row r="63" spans="1:8" ht="30.75">
      <c r="A63" s="8" t="s">
        <v>47</v>
      </c>
      <c r="B63" s="102"/>
      <c r="C63" s="102"/>
      <c r="D63" s="102"/>
      <c r="E63" s="112"/>
      <c r="F63" s="98"/>
      <c r="G63" s="98"/>
      <c r="H63" s="98"/>
    </row>
    <row r="64" spans="1:8" ht="30.75">
      <c r="A64" s="8" t="s">
        <v>48</v>
      </c>
      <c r="B64" s="19">
        <v>2142</v>
      </c>
      <c r="C64" s="19">
        <v>119</v>
      </c>
      <c r="D64" s="19" t="s">
        <v>25</v>
      </c>
      <c r="E64" s="65">
        <v>0</v>
      </c>
      <c r="F64" s="21">
        <v>0</v>
      </c>
      <c r="G64" s="21">
        <v>0</v>
      </c>
      <c r="H64" s="21" t="s">
        <v>25</v>
      </c>
    </row>
    <row r="65" spans="1:8" ht="100.5" customHeight="1">
      <c r="A65" s="8" t="s">
        <v>49</v>
      </c>
      <c r="B65" s="19">
        <v>2180</v>
      </c>
      <c r="C65" s="19">
        <v>139</v>
      </c>
      <c r="D65" s="19" t="s">
        <v>25</v>
      </c>
      <c r="E65" s="65">
        <f>SUM(E66:E68)</f>
        <v>0</v>
      </c>
      <c r="F65" s="21">
        <f>SUM(F66:F68)</f>
        <v>0</v>
      </c>
      <c r="G65" s="21">
        <f>SUM(G66:G68)</f>
        <v>0</v>
      </c>
      <c r="H65" s="21" t="s">
        <v>25</v>
      </c>
    </row>
    <row r="66" spans="1:8" ht="15">
      <c r="A66" s="8" t="s">
        <v>28</v>
      </c>
      <c r="B66" s="102">
        <v>2181</v>
      </c>
      <c r="C66" s="102">
        <v>139</v>
      </c>
      <c r="D66" s="102" t="s">
        <v>25</v>
      </c>
      <c r="E66" s="98">
        <v>0</v>
      </c>
      <c r="F66" s="98">
        <v>0</v>
      </c>
      <c r="G66" s="98">
        <v>0</v>
      </c>
      <c r="H66" s="98" t="s">
        <v>25</v>
      </c>
    </row>
    <row r="67" spans="1:8" ht="15">
      <c r="A67" s="8" t="s">
        <v>50</v>
      </c>
      <c r="B67" s="102"/>
      <c r="C67" s="102"/>
      <c r="D67" s="102"/>
      <c r="E67" s="98"/>
      <c r="F67" s="98"/>
      <c r="G67" s="98"/>
      <c r="H67" s="98"/>
    </row>
    <row r="68" spans="1:8" ht="54" customHeight="1" hidden="1">
      <c r="A68" s="8" t="s">
        <v>51</v>
      </c>
      <c r="B68" s="19">
        <v>2172</v>
      </c>
      <c r="C68" s="19">
        <v>139</v>
      </c>
      <c r="D68" s="19" t="s">
        <v>25</v>
      </c>
      <c r="E68" s="21">
        <v>0</v>
      </c>
      <c r="F68" s="21">
        <v>0</v>
      </c>
      <c r="G68" s="21">
        <v>0</v>
      </c>
      <c r="H68" s="21" t="s">
        <v>25</v>
      </c>
    </row>
    <row r="69" spans="1:8" ht="39" customHeight="1">
      <c r="A69" s="36" t="s">
        <v>52</v>
      </c>
      <c r="B69" s="37">
        <v>2200</v>
      </c>
      <c r="C69" s="37">
        <v>300</v>
      </c>
      <c r="D69" s="37" t="s">
        <v>25</v>
      </c>
      <c r="E69" s="42">
        <f>SUM(E70:E77)</f>
        <v>726670</v>
      </c>
      <c r="F69" s="42">
        <f>SUM(F70:F77)</f>
        <v>658010</v>
      </c>
      <c r="G69" s="42">
        <f>SUM(G70:G77)</f>
        <v>658010</v>
      </c>
      <c r="H69" s="42" t="s">
        <v>25</v>
      </c>
    </row>
    <row r="70" spans="1:8" ht="15">
      <c r="A70" s="8" t="s">
        <v>28</v>
      </c>
      <c r="B70" s="102">
        <v>2210</v>
      </c>
      <c r="C70" s="102">
        <v>320</v>
      </c>
      <c r="D70" s="102" t="s">
        <v>25</v>
      </c>
      <c r="E70" s="98">
        <v>0</v>
      </c>
      <c r="F70" s="98">
        <v>0</v>
      </c>
      <c r="G70" s="98">
        <v>0</v>
      </c>
      <c r="H70" s="98" t="s">
        <v>25</v>
      </c>
    </row>
    <row r="71" spans="1:8" ht="72" customHeight="1">
      <c r="A71" s="8" t="s">
        <v>53</v>
      </c>
      <c r="B71" s="102"/>
      <c r="C71" s="102"/>
      <c r="D71" s="102"/>
      <c r="E71" s="98"/>
      <c r="F71" s="98"/>
      <c r="G71" s="98"/>
      <c r="H71" s="98"/>
    </row>
    <row r="72" spans="1:8" ht="15">
      <c r="A72" s="8" t="s">
        <v>35</v>
      </c>
      <c r="B72" s="102">
        <v>2211</v>
      </c>
      <c r="C72" s="102">
        <v>321</v>
      </c>
      <c r="D72" s="102" t="s">
        <v>25</v>
      </c>
      <c r="E72" s="98">
        <v>0</v>
      </c>
      <c r="F72" s="98">
        <v>0</v>
      </c>
      <c r="G72" s="98">
        <v>0</v>
      </c>
      <c r="H72" s="98" t="s">
        <v>25</v>
      </c>
    </row>
    <row r="73" spans="1:8" ht="87" customHeight="1">
      <c r="A73" s="8" t="s">
        <v>54</v>
      </c>
      <c r="B73" s="102"/>
      <c r="C73" s="102"/>
      <c r="D73" s="102"/>
      <c r="E73" s="98"/>
      <c r="F73" s="98"/>
      <c r="G73" s="98"/>
      <c r="H73" s="98"/>
    </row>
    <row r="74" spans="1:8" ht="61.5" customHeight="1">
      <c r="A74" s="8" t="s">
        <v>157</v>
      </c>
      <c r="B74" s="71">
        <v>2212</v>
      </c>
      <c r="C74" s="71">
        <v>323</v>
      </c>
      <c r="D74" s="71"/>
      <c r="E74" s="70">
        <v>726670</v>
      </c>
      <c r="F74" s="70">
        <v>658010</v>
      </c>
      <c r="G74" s="70">
        <v>658010</v>
      </c>
      <c r="H74" s="70"/>
    </row>
    <row r="75" spans="1:8" ht="252.75" customHeight="1">
      <c r="A75" s="8" t="s">
        <v>158</v>
      </c>
      <c r="B75" s="71">
        <v>2213</v>
      </c>
      <c r="C75" s="71">
        <v>323</v>
      </c>
      <c r="D75" s="71"/>
      <c r="E75" s="70"/>
      <c r="F75" s="70"/>
      <c r="G75" s="70"/>
      <c r="H75" s="70"/>
    </row>
    <row r="76" spans="1:8" ht="166.5" customHeight="1">
      <c r="A76" s="8" t="s">
        <v>55</v>
      </c>
      <c r="B76" s="19">
        <v>2230</v>
      </c>
      <c r="C76" s="19">
        <v>350</v>
      </c>
      <c r="D76" s="19" t="s">
        <v>25</v>
      </c>
      <c r="E76" s="21">
        <v>0</v>
      </c>
      <c r="F76" s="21">
        <v>0</v>
      </c>
      <c r="G76" s="21">
        <v>0</v>
      </c>
      <c r="H76" s="21" t="s">
        <v>25</v>
      </c>
    </row>
    <row r="77" spans="1:8" ht="74.25" customHeight="1">
      <c r="A77" s="8" t="s">
        <v>56</v>
      </c>
      <c r="B77" s="19">
        <v>2240</v>
      </c>
      <c r="C77" s="19">
        <v>360</v>
      </c>
      <c r="D77" s="19" t="s">
        <v>25</v>
      </c>
      <c r="E77" s="21">
        <v>0</v>
      </c>
      <c r="F77" s="21">
        <v>0</v>
      </c>
      <c r="G77" s="21">
        <f>E77</f>
        <v>0</v>
      </c>
      <c r="H77" s="21" t="s">
        <v>25</v>
      </c>
    </row>
    <row r="78" spans="1:8" ht="30.75">
      <c r="A78" s="36" t="s">
        <v>57</v>
      </c>
      <c r="B78" s="37">
        <v>2300</v>
      </c>
      <c r="C78" s="37">
        <v>850</v>
      </c>
      <c r="D78" s="37" t="s">
        <v>25</v>
      </c>
      <c r="E78" s="42">
        <f>SUM(E79:E82)</f>
        <v>187400</v>
      </c>
      <c r="F78" s="42">
        <f>SUM(F79:F82)</f>
        <v>187400</v>
      </c>
      <c r="G78" s="42">
        <f>SUM(G79:G82)</f>
        <v>187400</v>
      </c>
      <c r="H78" s="42" t="s">
        <v>25</v>
      </c>
    </row>
    <row r="79" spans="1:8" ht="15">
      <c r="A79" s="8" t="s">
        <v>35</v>
      </c>
      <c r="B79" s="102">
        <v>2310</v>
      </c>
      <c r="C79" s="102">
        <v>851</v>
      </c>
      <c r="D79" s="102" t="s">
        <v>25</v>
      </c>
      <c r="E79" s="98">
        <v>187400</v>
      </c>
      <c r="F79" s="98">
        <v>187400</v>
      </c>
      <c r="G79" s="98">
        <v>187400</v>
      </c>
      <c r="H79" s="98" t="s">
        <v>25</v>
      </c>
    </row>
    <row r="80" spans="1:8" ht="60.75" customHeight="1">
      <c r="A80" s="8" t="s">
        <v>58</v>
      </c>
      <c r="B80" s="102"/>
      <c r="C80" s="102"/>
      <c r="D80" s="102"/>
      <c r="E80" s="98"/>
      <c r="F80" s="98"/>
      <c r="G80" s="98"/>
      <c r="H80" s="98"/>
    </row>
    <row r="81" spans="1:8" ht="99" customHeight="1">
      <c r="A81" s="8" t="s">
        <v>59</v>
      </c>
      <c r="B81" s="19">
        <v>2320</v>
      </c>
      <c r="C81" s="19">
        <v>852</v>
      </c>
      <c r="D81" s="19" t="s">
        <v>25</v>
      </c>
      <c r="E81" s="21"/>
      <c r="F81" s="63"/>
      <c r="G81" s="63"/>
      <c r="H81" s="21" t="s">
        <v>25</v>
      </c>
    </row>
    <row r="82" spans="1:8" ht="57.75" customHeight="1">
      <c r="A82" s="8" t="s">
        <v>60</v>
      </c>
      <c r="B82" s="19">
        <v>2330</v>
      </c>
      <c r="C82" s="19">
        <v>853</v>
      </c>
      <c r="D82" s="19" t="s">
        <v>25</v>
      </c>
      <c r="E82" s="21">
        <v>0</v>
      </c>
      <c r="F82" s="21">
        <v>0</v>
      </c>
      <c r="G82" s="21">
        <v>0</v>
      </c>
      <c r="H82" s="21" t="s">
        <v>25</v>
      </c>
    </row>
    <row r="83" spans="1:8" ht="62.25">
      <c r="A83" s="36" t="s">
        <v>61</v>
      </c>
      <c r="B83" s="37">
        <v>2400</v>
      </c>
      <c r="C83" s="37" t="s">
        <v>25</v>
      </c>
      <c r="D83" s="37"/>
      <c r="E83" s="42">
        <f>E84</f>
        <v>0</v>
      </c>
      <c r="F83" s="42">
        <f>F84</f>
        <v>0</v>
      </c>
      <c r="G83" s="42">
        <f>G84</f>
        <v>0</v>
      </c>
      <c r="H83" s="42" t="s">
        <v>25</v>
      </c>
    </row>
    <row r="84" spans="1:8" ht="15">
      <c r="A84" s="8" t="s">
        <v>35</v>
      </c>
      <c r="B84" s="102">
        <v>2410</v>
      </c>
      <c r="C84" s="102">
        <v>613</v>
      </c>
      <c r="D84" s="102" t="s">
        <v>25</v>
      </c>
      <c r="E84" s="98">
        <v>0</v>
      </c>
      <c r="F84" s="98">
        <v>0</v>
      </c>
      <c r="G84" s="98">
        <v>0</v>
      </c>
      <c r="H84" s="98" t="s">
        <v>25</v>
      </c>
    </row>
    <row r="85" spans="1:8" ht="49.5" customHeight="1">
      <c r="A85" s="8" t="s">
        <v>62</v>
      </c>
      <c r="B85" s="102"/>
      <c r="C85" s="102"/>
      <c r="D85" s="102"/>
      <c r="E85" s="98"/>
      <c r="F85" s="98"/>
      <c r="G85" s="98"/>
      <c r="H85" s="98"/>
    </row>
    <row r="86" spans="1:8" ht="49.5" customHeight="1">
      <c r="A86" s="8" t="s">
        <v>62</v>
      </c>
      <c r="B86" s="71">
        <v>2440</v>
      </c>
      <c r="C86" s="71">
        <v>810</v>
      </c>
      <c r="D86" s="71"/>
      <c r="E86" s="70"/>
      <c r="F86" s="70"/>
      <c r="G86" s="70"/>
      <c r="H86" s="70"/>
    </row>
    <row r="87" spans="1:8" ht="57" customHeight="1">
      <c r="A87" s="36" t="s">
        <v>63</v>
      </c>
      <c r="B87" s="37">
        <v>2500</v>
      </c>
      <c r="C87" s="37" t="s">
        <v>25</v>
      </c>
      <c r="D87" s="37"/>
      <c r="E87" s="42">
        <f>E88</f>
        <v>0</v>
      </c>
      <c r="F87" s="42">
        <f>F88</f>
        <v>0</v>
      </c>
      <c r="G87" s="42">
        <f>G88</f>
        <v>0</v>
      </c>
      <c r="H87" s="42" t="s">
        <v>25</v>
      </c>
    </row>
    <row r="88" spans="1:8" ht="135" customHeight="1">
      <c r="A88" s="8" t="s">
        <v>64</v>
      </c>
      <c r="B88" s="19">
        <v>2520</v>
      </c>
      <c r="C88" s="19">
        <v>831</v>
      </c>
      <c r="D88" s="19" t="s">
        <v>25</v>
      </c>
      <c r="E88" s="21">
        <v>0</v>
      </c>
      <c r="F88" s="21">
        <v>0</v>
      </c>
      <c r="G88" s="21">
        <v>0</v>
      </c>
      <c r="H88" s="21" t="s">
        <v>25</v>
      </c>
    </row>
    <row r="89" spans="1:8" ht="46.5">
      <c r="A89" s="41" t="s">
        <v>65</v>
      </c>
      <c r="B89" s="37">
        <v>2600</v>
      </c>
      <c r="C89" s="37" t="s">
        <v>25</v>
      </c>
      <c r="D89" s="37"/>
      <c r="E89" s="42">
        <f>E90+E92+E93+E94+E95</f>
        <v>10164761.89</v>
      </c>
      <c r="F89" s="42">
        <f>F90+F92+F93+F94+F95</f>
        <v>9558300</v>
      </c>
      <c r="G89" s="42">
        <f>G90+G92+G93+G94+G95</f>
        <v>9696400</v>
      </c>
      <c r="H89" s="42" t="s">
        <v>25</v>
      </c>
    </row>
    <row r="90" spans="1:8" ht="15">
      <c r="A90" s="8" t="s">
        <v>28</v>
      </c>
      <c r="B90" s="102">
        <v>2610</v>
      </c>
      <c r="C90" s="102">
        <v>241</v>
      </c>
      <c r="D90" s="102" t="s">
        <v>25</v>
      </c>
      <c r="E90" s="98">
        <v>0</v>
      </c>
      <c r="F90" s="98">
        <v>0</v>
      </c>
      <c r="G90" s="98">
        <v>0</v>
      </c>
      <c r="H90" s="98"/>
    </row>
    <row r="91" spans="1:8" ht="62.25">
      <c r="A91" s="8" t="s">
        <v>66</v>
      </c>
      <c r="B91" s="102"/>
      <c r="C91" s="102"/>
      <c r="D91" s="102"/>
      <c r="E91" s="98"/>
      <c r="F91" s="98"/>
      <c r="G91" s="98"/>
      <c r="H91" s="98"/>
    </row>
    <row r="92" spans="1:8" ht="78" hidden="1">
      <c r="A92" s="8" t="s">
        <v>67</v>
      </c>
      <c r="B92" s="19">
        <v>2620</v>
      </c>
      <c r="C92" s="19">
        <v>242</v>
      </c>
      <c r="D92" s="19" t="s">
        <v>25</v>
      </c>
      <c r="E92" s="21">
        <v>0</v>
      </c>
      <c r="F92" s="21">
        <v>0</v>
      </c>
      <c r="G92" s="21">
        <v>0</v>
      </c>
      <c r="H92" s="21"/>
    </row>
    <row r="93" spans="1:8" ht="93">
      <c r="A93" s="8" t="s">
        <v>68</v>
      </c>
      <c r="B93" s="19">
        <v>2630</v>
      </c>
      <c r="C93" s="19">
        <v>243</v>
      </c>
      <c r="D93" s="19" t="s">
        <v>25</v>
      </c>
      <c r="E93" s="21">
        <v>0</v>
      </c>
      <c r="F93" s="21">
        <v>0</v>
      </c>
      <c r="G93" s="21">
        <v>0</v>
      </c>
      <c r="H93" s="21"/>
    </row>
    <row r="94" spans="1:8" ht="30.75">
      <c r="A94" s="8" t="s">
        <v>69</v>
      </c>
      <c r="B94" s="19">
        <v>2640</v>
      </c>
      <c r="C94" s="19">
        <v>244</v>
      </c>
      <c r="D94" s="19" t="s">
        <v>25</v>
      </c>
      <c r="E94" s="21">
        <v>7265990.55</v>
      </c>
      <c r="F94" s="21">
        <v>7015300</v>
      </c>
      <c r="G94" s="21">
        <v>7153400</v>
      </c>
      <c r="H94" s="21"/>
    </row>
    <row r="95" spans="1:8" ht="30.75">
      <c r="A95" s="8" t="s">
        <v>159</v>
      </c>
      <c r="B95" s="19">
        <v>2641</v>
      </c>
      <c r="C95" s="19">
        <v>247</v>
      </c>
      <c r="D95" s="19"/>
      <c r="E95" s="21">
        <v>2898771.34</v>
      </c>
      <c r="F95" s="21">
        <v>2543000</v>
      </c>
      <c r="G95" s="21">
        <v>2543000</v>
      </c>
      <c r="H95" s="21"/>
    </row>
    <row r="96" spans="1:8" ht="15">
      <c r="A96" s="8"/>
      <c r="B96" s="71"/>
      <c r="C96" s="71"/>
      <c r="D96" s="71"/>
      <c r="E96" s="70"/>
      <c r="F96" s="70"/>
      <c r="G96" s="70"/>
      <c r="H96" s="70"/>
    </row>
    <row r="97" spans="1:8" ht="56.25" customHeight="1">
      <c r="A97" s="8" t="s">
        <v>70</v>
      </c>
      <c r="B97" s="19">
        <v>2650</v>
      </c>
      <c r="C97" s="19">
        <v>400</v>
      </c>
      <c r="D97" s="19" t="s">
        <v>25</v>
      </c>
      <c r="E97" s="21">
        <f>SUM(E98:E100)</f>
        <v>0</v>
      </c>
      <c r="F97" s="21">
        <f>SUM(F98:F100)</f>
        <v>0</v>
      </c>
      <c r="G97" s="21">
        <f>SUM(G98:G100)</f>
        <v>0</v>
      </c>
      <c r="H97" s="21"/>
    </row>
    <row r="98" spans="1:8" ht="15">
      <c r="A98" s="8" t="s">
        <v>28</v>
      </c>
      <c r="B98" s="102">
        <v>2651</v>
      </c>
      <c r="C98" s="102">
        <v>406</v>
      </c>
      <c r="D98" s="102" t="s">
        <v>25</v>
      </c>
      <c r="E98" s="98">
        <v>0</v>
      </c>
      <c r="F98" s="98">
        <v>0</v>
      </c>
      <c r="G98" s="98">
        <v>0</v>
      </c>
      <c r="H98" s="98"/>
    </row>
    <row r="99" spans="1:8" ht="69" customHeight="1">
      <c r="A99" s="8" t="s">
        <v>71</v>
      </c>
      <c r="B99" s="102"/>
      <c r="C99" s="102"/>
      <c r="D99" s="102"/>
      <c r="E99" s="98"/>
      <c r="F99" s="98"/>
      <c r="G99" s="98"/>
      <c r="H99" s="98"/>
    </row>
    <row r="100" spans="1:8" ht="99" customHeight="1">
      <c r="A100" s="8" t="s">
        <v>72</v>
      </c>
      <c r="B100" s="19">
        <v>2652</v>
      </c>
      <c r="C100" s="19">
        <v>407</v>
      </c>
      <c r="D100" s="19" t="s">
        <v>25</v>
      </c>
      <c r="E100" s="21">
        <v>0</v>
      </c>
      <c r="F100" s="21">
        <v>0</v>
      </c>
      <c r="G100" s="21">
        <v>0</v>
      </c>
      <c r="H100" s="21"/>
    </row>
    <row r="101" spans="1:8" ht="30.75">
      <c r="A101" s="41" t="s">
        <v>73</v>
      </c>
      <c r="B101" s="37">
        <v>3000</v>
      </c>
      <c r="C101" s="37">
        <v>100</v>
      </c>
      <c r="D101" s="37"/>
      <c r="E101" s="42">
        <f>E102+E104+E105</f>
        <v>0</v>
      </c>
      <c r="F101" s="42">
        <f>F102+F104+F105</f>
        <v>0</v>
      </c>
      <c r="G101" s="42">
        <f>G102+G104+G105</f>
        <v>0</v>
      </c>
      <c r="H101" s="42" t="s">
        <v>25</v>
      </c>
    </row>
    <row r="102" spans="1:8" ht="15">
      <c r="A102" s="8" t="s">
        <v>28</v>
      </c>
      <c r="B102" s="102">
        <v>3010</v>
      </c>
      <c r="C102" s="102"/>
      <c r="D102" s="102"/>
      <c r="E102" s="98">
        <v>0</v>
      </c>
      <c r="F102" s="98">
        <v>0</v>
      </c>
      <c r="G102" s="98">
        <v>0</v>
      </c>
      <c r="H102" s="98" t="s">
        <v>25</v>
      </c>
    </row>
    <row r="103" spans="1:8" ht="15">
      <c r="A103" s="13" t="s">
        <v>74</v>
      </c>
      <c r="B103" s="102"/>
      <c r="C103" s="102"/>
      <c r="D103" s="102"/>
      <c r="E103" s="98"/>
      <c r="F103" s="98"/>
      <c r="G103" s="98"/>
      <c r="H103" s="98"/>
    </row>
    <row r="104" spans="1:8" ht="30.75">
      <c r="A104" s="13" t="s">
        <v>75</v>
      </c>
      <c r="B104" s="19">
        <v>3020</v>
      </c>
      <c r="C104" s="19"/>
      <c r="D104" s="19"/>
      <c r="E104" s="21">
        <v>0</v>
      </c>
      <c r="F104" s="21">
        <v>0</v>
      </c>
      <c r="G104" s="21">
        <v>0</v>
      </c>
      <c r="H104" s="21" t="s">
        <v>25</v>
      </c>
    </row>
    <row r="105" spans="1:8" ht="30.75">
      <c r="A105" s="13" t="s">
        <v>76</v>
      </c>
      <c r="B105" s="19">
        <v>3030</v>
      </c>
      <c r="C105" s="19"/>
      <c r="D105" s="19"/>
      <c r="E105" s="21">
        <v>0</v>
      </c>
      <c r="F105" s="21">
        <v>0</v>
      </c>
      <c r="G105" s="21">
        <v>0</v>
      </c>
      <c r="H105" s="21" t="s">
        <v>25</v>
      </c>
    </row>
    <row r="106" spans="1:8" ht="30.75">
      <c r="A106" s="41" t="s">
        <v>77</v>
      </c>
      <c r="B106" s="37">
        <v>4000</v>
      </c>
      <c r="C106" s="37" t="s">
        <v>25</v>
      </c>
      <c r="D106" s="37"/>
      <c r="E106" s="42">
        <f>E107</f>
        <v>0</v>
      </c>
      <c r="F106" s="42">
        <f>F107</f>
        <v>0</v>
      </c>
      <c r="G106" s="42">
        <f>G107</f>
        <v>0</v>
      </c>
      <c r="H106" s="42" t="s">
        <v>25</v>
      </c>
    </row>
    <row r="107" spans="1:8" ht="15">
      <c r="A107" s="8" t="s">
        <v>35</v>
      </c>
      <c r="B107" s="102">
        <v>4010</v>
      </c>
      <c r="C107" s="102">
        <v>610</v>
      </c>
      <c r="D107" s="102" t="s">
        <v>25</v>
      </c>
      <c r="E107" s="98">
        <v>0</v>
      </c>
      <c r="F107" s="98">
        <v>0</v>
      </c>
      <c r="G107" s="98">
        <v>0</v>
      </c>
      <c r="H107" s="98" t="s">
        <v>25</v>
      </c>
    </row>
    <row r="108" spans="1:11" ht="30.75">
      <c r="A108" s="8" t="s">
        <v>78</v>
      </c>
      <c r="B108" s="102"/>
      <c r="C108" s="102"/>
      <c r="D108" s="102"/>
      <c r="E108" s="98"/>
      <c r="F108" s="98"/>
      <c r="G108" s="98"/>
      <c r="H108" s="98"/>
      <c r="I108" s="47">
        <f>E25+E27-E54+E101</f>
        <v>0</v>
      </c>
      <c r="J108" s="47">
        <f>F25+F27-F54-F101</f>
        <v>0</v>
      </c>
      <c r="K108" s="47">
        <f>G25+G27-G54-G101</f>
        <v>0</v>
      </c>
    </row>
    <row r="109" spans="1:8" ht="15">
      <c r="A109" s="11"/>
      <c r="B109" s="14"/>
      <c r="C109" s="14"/>
      <c r="D109" s="14"/>
      <c r="E109" s="14"/>
      <c r="F109" s="14"/>
      <c r="G109" s="14"/>
      <c r="H109" s="14"/>
    </row>
    <row r="110" spans="1:8" ht="15">
      <c r="A110" s="107" t="s">
        <v>79</v>
      </c>
      <c r="B110" s="108"/>
      <c r="C110" s="108"/>
      <c r="D110" s="108"/>
      <c r="E110" s="108"/>
      <c r="F110" s="108"/>
      <c r="G110" s="108"/>
      <c r="H110" s="109"/>
    </row>
    <row r="111" spans="1:8" ht="15">
      <c r="A111" s="110" t="s">
        <v>80</v>
      </c>
      <c r="B111" s="111" t="s">
        <v>81</v>
      </c>
      <c r="C111" s="111" t="s">
        <v>82</v>
      </c>
      <c r="D111" s="111" t="s">
        <v>83</v>
      </c>
      <c r="E111" s="111" t="s">
        <v>20</v>
      </c>
      <c r="F111" s="111"/>
      <c r="G111" s="111"/>
      <c r="H111" s="111"/>
    </row>
    <row r="112" spans="1:8" ht="15">
      <c r="A112" s="110"/>
      <c r="B112" s="111"/>
      <c r="C112" s="111"/>
      <c r="D112" s="111"/>
      <c r="E112" s="7" t="s">
        <v>84</v>
      </c>
      <c r="F112" s="9" t="s">
        <v>84</v>
      </c>
      <c r="G112" s="9" t="s">
        <v>84</v>
      </c>
      <c r="H112" s="111" t="s">
        <v>88</v>
      </c>
    </row>
    <row r="113" spans="1:8" ht="15">
      <c r="A113" s="110"/>
      <c r="B113" s="111"/>
      <c r="C113" s="111"/>
      <c r="D113" s="111"/>
      <c r="E113" s="69" t="s">
        <v>160</v>
      </c>
      <c r="F113" s="74" t="s">
        <v>131</v>
      </c>
      <c r="G113" s="74" t="s">
        <v>161</v>
      </c>
      <c r="H113" s="111"/>
    </row>
    <row r="114" spans="1:8" ht="46.5">
      <c r="A114" s="110"/>
      <c r="B114" s="111"/>
      <c r="C114" s="111"/>
      <c r="D114" s="111"/>
      <c r="E114" s="7" t="s">
        <v>85</v>
      </c>
      <c r="F114" s="9" t="s">
        <v>86</v>
      </c>
      <c r="G114" s="9" t="s">
        <v>87</v>
      </c>
      <c r="H114" s="111"/>
    </row>
    <row r="115" spans="1:8" ht="1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</row>
    <row r="116" spans="1:8" ht="30.75">
      <c r="A116" s="19">
        <v>1</v>
      </c>
      <c r="B116" s="8" t="s">
        <v>89</v>
      </c>
      <c r="C116" s="19">
        <v>26000</v>
      </c>
      <c r="D116" s="19" t="s">
        <v>25</v>
      </c>
      <c r="E116" s="21">
        <f>E120+E124</f>
        <v>10891431.89</v>
      </c>
      <c r="F116" s="90">
        <v>10216310</v>
      </c>
      <c r="G116" s="90">
        <v>10354410</v>
      </c>
      <c r="H116" s="21"/>
    </row>
    <row r="117" spans="1:8" ht="15">
      <c r="A117" s="101" t="s">
        <v>113</v>
      </c>
      <c r="B117" s="8" t="s">
        <v>28</v>
      </c>
      <c r="C117" s="102">
        <v>26100</v>
      </c>
      <c r="D117" s="102" t="s">
        <v>25</v>
      </c>
      <c r="E117" s="98">
        <v>0</v>
      </c>
      <c r="F117" s="98">
        <v>0</v>
      </c>
      <c r="G117" s="98">
        <v>0</v>
      </c>
      <c r="H117" s="98"/>
    </row>
    <row r="118" spans="1:8" ht="231" customHeight="1">
      <c r="A118" s="101"/>
      <c r="B118" s="8" t="s">
        <v>106</v>
      </c>
      <c r="C118" s="102"/>
      <c r="D118" s="102"/>
      <c r="E118" s="98"/>
      <c r="F118" s="98"/>
      <c r="G118" s="98"/>
      <c r="H118" s="98"/>
    </row>
    <row r="119" spans="1:8" ht="99" customHeight="1">
      <c r="A119" s="43" t="s">
        <v>114</v>
      </c>
      <c r="B119" s="8" t="s">
        <v>107</v>
      </c>
      <c r="C119" s="19">
        <v>26200</v>
      </c>
      <c r="D119" s="19" t="s">
        <v>25</v>
      </c>
      <c r="E119" s="21">
        <v>0</v>
      </c>
      <c r="F119" s="21">
        <v>0</v>
      </c>
      <c r="G119" s="21">
        <v>0</v>
      </c>
      <c r="H119" s="21"/>
    </row>
    <row r="120" spans="1:9" ht="90" customHeight="1">
      <c r="A120" s="24" t="s">
        <v>115</v>
      </c>
      <c r="B120" s="8" t="s">
        <v>108</v>
      </c>
      <c r="C120" s="19">
        <v>26300</v>
      </c>
      <c r="D120" s="19" t="s">
        <v>25</v>
      </c>
      <c r="E120" s="70">
        <v>8381671.29</v>
      </c>
      <c r="F120" s="70"/>
      <c r="G120" s="70"/>
      <c r="H120" s="21"/>
      <c r="I120" t="s">
        <v>136</v>
      </c>
    </row>
    <row r="121" spans="1:8" ht="90" customHeight="1">
      <c r="A121" s="75" t="s">
        <v>162</v>
      </c>
      <c r="B121" s="8" t="s">
        <v>163</v>
      </c>
      <c r="C121" s="71">
        <v>26310</v>
      </c>
      <c r="D121" s="71"/>
      <c r="E121" s="70"/>
      <c r="F121" s="70"/>
      <c r="G121" s="70"/>
      <c r="H121" s="70"/>
    </row>
    <row r="122" spans="1:8" ht="90" customHeight="1">
      <c r="A122" s="75"/>
      <c r="B122" s="8" t="s">
        <v>164</v>
      </c>
      <c r="C122" s="71" t="s">
        <v>167</v>
      </c>
      <c r="D122" s="71"/>
      <c r="E122" s="70"/>
      <c r="F122" s="70"/>
      <c r="G122" s="70"/>
      <c r="H122" s="70"/>
    </row>
    <row r="123" spans="1:8" ht="90" customHeight="1">
      <c r="A123" s="75" t="s">
        <v>165</v>
      </c>
      <c r="B123" s="8" t="s">
        <v>166</v>
      </c>
      <c r="C123" s="71">
        <v>26320</v>
      </c>
      <c r="D123" s="71"/>
      <c r="E123" s="70"/>
      <c r="F123" s="70"/>
      <c r="G123" s="70"/>
      <c r="H123" s="70"/>
    </row>
    <row r="124" spans="1:14" ht="102" customHeight="1">
      <c r="A124" s="24" t="s">
        <v>116</v>
      </c>
      <c r="B124" s="8" t="s">
        <v>109</v>
      </c>
      <c r="C124" s="19">
        <v>26400</v>
      </c>
      <c r="D124" s="19" t="s">
        <v>25</v>
      </c>
      <c r="E124" s="79">
        <v>2509760.6</v>
      </c>
      <c r="F124" s="90">
        <v>10216310</v>
      </c>
      <c r="G124" s="90">
        <v>10354410</v>
      </c>
      <c r="H124" s="21"/>
      <c r="I124" s="3"/>
      <c r="J124" s="3"/>
      <c r="K124" s="64" t="s">
        <v>146</v>
      </c>
      <c r="L124" s="64" t="s">
        <v>147</v>
      </c>
      <c r="M124" s="51"/>
      <c r="N124" s="51"/>
    </row>
    <row r="125" spans="1:14" ht="15">
      <c r="A125" s="101" t="s">
        <v>119</v>
      </c>
      <c r="B125" s="8" t="s">
        <v>28</v>
      </c>
      <c r="C125" s="102">
        <v>26410</v>
      </c>
      <c r="D125" s="102" t="s">
        <v>25</v>
      </c>
      <c r="E125" s="98">
        <f>L129</f>
        <v>0</v>
      </c>
      <c r="F125" s="98"/>
      <c r="G125" s="98"/>
      <c r="H125" s="98"/>
      <c r="I125" s="3" t="s">
        <v>133</v>
      </c>
      <c r="J125" s="46"/>
      <c r="K125" s="46"/>
      <c r="L125" s="46"/>
      <c r="M125" t="s">
        <v>138</v>
      </c>
      <c r="N125" s="51"/>
    </row>
    <row r="126" spans="1:14" ht="56.25" customHeight="1">
      <c r="A126" s="101"/>
      <c r="B126" s="8" t="s">
        <v>90</v>
      </c>
      <c r="C126" s="102"/>
      <c r="D126" s="102"/>
      <c r="E126" s="98"/>
      <c r="F126" s="98"/>
      <c r="G126" s="98"/>
      <c r="H126" s="98"/>
      <c r="I126" s="3" t="s">
        <v>134</v>
      </c>
      <c r="J126" s="55"/>
      <c r="K126" s="46"/>
      <c r="L126" s="46"/>
      <c r="M126" s="45">
        <v>382856.29</v>
      </c>
      <c r="N126" s="51" t="s">
        <v>139</v>
      </c>
    </row>
    <row r="127" spans="1:14" ht="15">
      <c r="A127" s="101" t="s">
        <v>120</v>
      </c>
      <c r="B127" s="8" t="s">
        <v>28</v>
      </c>
      <c r="C127" s="102">
        <v>26411</v>
      </c>
      <c r="D127" s="102" t="s">
        <v>25</v>
      </c>
      <c r="E127" s="98">
        <f>E125</f>
        <v>0</v>
      </c>
      <c r="F127" s="98"/>
      <c r="G127" s="98"/>
      <c r="H127" s="98"/>
      <c r="I127" s="3" t="s">
        <v>135</v>
      </c>
      <c r="J127" s="3"/>
      <c r="K127" s="3"/>
      <c r="L127" s="46"/>
      <c r="M127">
        <v>45291.57</v>
      </c>
      <c r="N127" s="51" t="s">
        <v>137</v>
      </c>
    </row>
    <row r="128" spans="1:14" ht="30.75">
      <c r="A128" s="101"/>
      <c r="B128" s="13" t="s">
        <v>91</v>
      </c>
      <c r="C128" s="102"/>
      <c r="D128" s="102"/>
      <c r="E128" s="98"/>
      <c r="F128" s="98"/>
      <c r="G128" s="98"/>
      <c r="H128" s="98"/>
      <c r="I128" s="3"/>
      <c r="J128" s="3"/>
      <c r="K128" s="3"/>
      <c r="L128" s="3"/>
      <c r="M128" s="45">
        <v>3195205.97</v>
      </c>
      <c r="N128" s="51" t="s">
        <v>140</v>
      </c>
    </row>
    <row r="129" spans="1:14" ht="30.75">
      <c r="A129" s="24" t="s">
        <v>92</v>
      </c>
      <c r="B129" s="13" t="s">
        <v>93</v>
      </c>
      <c r="C129" s="19">
        <v>26412</v>
      </c>
      <c r="D129" s="19" t="s">
        <v>25</v>
      </c>
      <c r="E129" s="21"/>
      <c r="F129" s="21"/>
      <c r="G129" s="21"/>
      <c r="H129" s="21"/>
      <c r="I129" s="3"/>
      <c r="J129" s="46"/>
      <c r="K129" s="46"/>
      <c r="L129" s="46"/>
      <c r="N129" s="51"/>
    </row>
    <row r="130" spans="1:14" ht="70.5" customHeight="1">
      <c r="A130" s="24" t="s">
        <v>121</v>
      </c>
      <c r="B130" s="8" t="s">
        <v>94</v>
      </c>
      <c r="C130" s="19">
        <v>26420</v>
      </c>
      <c r="D130" s="19" t="s">
        <v>25</v>
      </c>
      <c r="E130" s="21">
        <f>L142</f>
        <v>0</v>
      </c>
      <c r="F130" s="21"/>
      <c r="G130" s="21"/>
      <c r="H130" s="21"/>
      <c r="K130" s="64"/>
      <c r="L130" s="64"/>
      <c r="N130" s="51"/>
    </row>
    <row r="131" spans="1:14" ht="42.75">
      <c r="A131" s="101" t="s">
        <v>95</v>
      </c>
      <c r="B131" s="8" t="s">
        <v>28</v>
      </c>
      <c r="C131" s="102">
        <v>26421</v>
      </c>
      <c r="D131" s="102" t="s">
        <v>25</v>
      </c>
      <c r="E131" s="98">
        <f>E130</f>
        <v>0</v>
      </c>
      <c r="F131" s="98"/>
      <c r="G131" s="98"/>
      <c r="H131" s="98"/>
      <c r="I131" s="105" t="s">
        <v>132</v>
      </c>
      <c r="J131" s="106"/>
      <c r="K131" s="64" t="s">
        <v>146</v>
      </c>
      <c r="L131" s="64" t="s">
        <v>147</v>
      </c>
      <c r="M131" s="51"/>
      <c r="N131" s="51"/>
    </row>
    <row r="132" spans="1:14" ht="30.75">
      <c r="A132" s="101"/>
      <c r="B132" s="13" t="s">
        <v>91</v>
      </c>
      <c r="C132" s="102"/>
      <c r="D132" s="102"/>
      <c r="E132" s="98"/>
      <c r="F132" s="98"/>
      <c r="G132" s="98"/>
      <c r="H132" s="98"/>
      <c r="I132" s="48" t="s">
        <v>125</v>
      </c>
      <c r="J132" s="49"/>
      <c r="K132" s="54"/>
      <c r="L132" s="46"/>
      <c r="M132" s="51"/>
      <c r="N132" s="51"/>
    </row>
    <row r="133" spans="1:14" ht="15">
      <c r="A133" s="75"/>
      <c r="B133" s="13" t="s">
        <v>164</v>
      </c>
      <c r="C133" s="71" t="s">
        <v>168</v>
      </c>
      <c r="D133" s="71"/>
      <c r="E133" s="70"/>
      <c r="F133" s="70"/>
      <c r="G133" s="70"/>
      <c r="H133" s="70"/>
      <c r="I133" s="48"/>
      <c r="J133" s="49"/>
      <c r="K133" s="54"/>
      <c r="L133" s="46"/>
      <c r="M133" s="51"/>
      <c r="N133" s="51"/>
    </row>
    <row r="134" spans="1:13" ht="30.75">
      <c r="A134" s="24" t="s">
        <v>96</v>
      </c>
      <c r="B134" s="13" t="s">
        <v>93</v>
      </c>
      <c r="C134" s="19">
        <v>26422</v>
      </c>
      <c r="D134" s="19" t="s">
        <v>25</v>
      </c>
      <c r="E134" s="21">
        <v>0</v>
      </c>
      <c r="F134" s="21"/>
      <c r="G134" s="21"/>
      <c r="H134" s="21"/>
      <c r="I134" s="48" t="s">
        <v>126</v>
      </c>
      <c r="J134" s="49"/>
      <c r="K134" s="50"/>
      <c r="L134" s="46"/>
      <c r="M134" s="51"/>
    </row>
    <row r="135" spans="1:13" ht="42" customHeight="1">
      <c r="A135" s="24" t="s">
        <v>122</v>
      </c>
      <c r="B135" s="8" t="s">
        <v>97</v>
      </c>
      <c r="C135" s="19">
        <v>26430</v>
      </c>
      <c r="D135" s="19" t="s">
        <v>25</v>
      </c>
      <c r="E135" s="21">
        <v>0</v>
      </c>
      <c r="F135" s="21"/>
      <c r="G135" s="21"/>
      <c r="H135" s="21"/>
      <c r="I135" s="48" t="s">
        <v>127</v>
      </c>
      <c r="J135" s="49"/>
      <c r="K135" s="3"/>
      <c r="L135" s="46"/>
      <c r="M135" s="51"/>
    </row>
    <row r="136" spans="1:13" ht="42" customHeight="1">
      <c r="A136" s="75"/>
      <c r="B136" s="8" t="s">
        <v>164</v>
      </c>
      <c r="C136" s="71" t="s">
        <v>169</v>
      </c>
      <c r="D136" s="71"/>
      <c r="E136" s="70"/>
      <c r="F136" s="70"/>
      <c r="G136" s="70"/>
      <c r="H136" s="70"/>
      <c r="I136" s="48"/>
      <c r="J136" s="49"/>
      <c r="K136" s="3"/>
      <c r="L136" s="46"/>
      <c r="M136" s="51"/>
    </row>
    <row r="137" spans="1:13" ht="33.75" customHeight="1" hidden="1">
      <c r="A137" s="24" t="s">
        <v>123</v>
      </c>
      <c r="B137" s="8" t="s">
        <v>98</v>
      </c>
      <c r="C137" s="19">
        <v>26450</v>
      </c>
      <c r="D137" s="19" t="s">
        <v>25</v>
      </c>
      <c r="E137" s="21">
        <v>0</v>
      </c>
      <c r="F137" s="21"/>
      <c r="G137" s="21"/>
      <c r="H137" s="21"/>
      <c r="I137" s="48" t="s">
        <v>128</v>
      </c>
      <c r="J137" s="49"/>
      <c r="K137" s="3"/>
      <c r="L137" s="46"/>
      <c r="M137" s="51"/>
    </row>
    <row r="138" spans="1:13" ht="33.75" customHeight="1">
      <c r="A138" s="75" t="s">
        <v>170</v>
      </c>
      <c r="B138" s="8" t="s">
        <v>101</v>
      </c>
      <c r="C138" s="71">
        <v>26450</v>
      </c>
      <c r="D138" s="71"/>
      <c r="E138" s="70"/>
      <c r="F138" s="70"/>
      <c r="G138" s="70"/>
      <c r="H138" s="70"/>
      <c r="I138" s="48"/>
      <c r="J138" s="49"/>
      <c r="K138" s="3"/>
      <c r="L138" s="46"/>
      <c r="M138" s="51"/>
    </row>
    <row r="139" spans="1:15" ht="15">
      <c r="A139" s="101" t="s">
        <v>99</v>
      </c>
      <c r="B139" s="8" t="s">
        <v>28</v>
      </c>
      <c r="C139" s="102">
        <v>26451</v>
      </c>
      <c r="D139" s="102" t="s">
        <v>25</v>
      </c>
      <c r="E139" s="98">
        <v>0</v>
      </c>
      <c r="F139" s="98"/>
      <c r="G139" s="98"/>
      <c r="H139" s="98"/>
      <c r="I139" s="48" t="s">
        <v>129</v>
      </c>
      <c r="J139" s="49"/>
      <c r="K139" s="3"/>
      <c r="L139" s="46"/>
      <c r="M139" s="58">
        <v>2019</v>
      </c>
      <c r="N139" s="59">
        <v>2020</v>
      </c>
      <c r="O139" s="56"/>
    </row>
    <row r="140" spans="1:15" ht="30.75">
      <c r="A140" s="101"/>
      <c r="B140" s="13" t="s">
        <v>91</v>
      </c>
      <c r="C140" s="102"/>
      <c r="D140" s="102"/>
      <c r="E140" s="98"/>
      <c r="F140" s="98"/>
      <c r="G140" s="98"/>
      <c r="H140" s="98"/>
      <c r="I140" s="48" t="s">
        <v>130</v>
      </c>
      <c r="J140" s="21"/>
      <c r="K140" s="3"/>
      <c r="L140" s="46"/>
      <c r="M140" s="60" t="e">
        <f>K129+K142+#REF!</f>
        <v>#REF!</v>
      </c>
      <c r="N140" s="61" t="e">
        <f>#REF!+E130+E125</f>
        <v>#REF!</v>
      </c>
      <c r="O140" s="56"/>
    </row>
    <row r="141" spans="1:15" ht="15">
      <c r="A141" s="75"/>
      <c r="B141" s="8" t="s">
        <v>164</v>
      </c>
      <c r="C141" s="71" t="s">
        <v>171</v>
      </c>
      <c r="D141" s="71"/>
      <c r="E141" s="70"/>
      <c r="F141" s="70"/>
      <c r="G141" s="70"/>
      <c r="H141" s="70"/>
      <c r="I141" s="77"/>
      <c r="J141" s="70"/>
      <c r="K141" s="3"/>
      <c r="L141" s="46"/>
      <c r="M141" s="60"/>
      <c r="N141" s="61"/>
      <c r="O141" s="56"/>
    </row>
    <row r="142" spans="1:13" ht="30.75">
      <c r="A142" s="24" t="s">
        <v>100</v>
      </c>
      <c r="B142" s="13" t="s">
        <v>93</v>
      </c>
      <c r="C142" s="19">
        <v>26452</v>
      </c>
      <c r="D142" s="19" t="s">
        <v>25</v>
      </c>
      <c r="E142" s="21">
        <v>0</v>
      </c>
      <c r="F142" s="21"/>
      <c r="G142" s="21"/>
      <c r="H142" s="21"/>
      <c r="J142" s="46"/>
      <c r="K142" s="46"/>
      <c r="L142" s="46"/>
      <c r="M142" s="51"/>
    </row>
    <row r="143" spans="1:12" ht="81.75" customHeight="1">
      <c r="A143" s="24">
        <v>2</v>
      </c>
      <c r="B143" s="8" t="s">
        <v>110</v>
      </c>
      <c r="C143" s="19">
        <v>26500</v>
      </c>
      <c r="D143" s="19" t="s">
        <v>25</v>
      </c>
      <c r="E143" s="76">
        <v>2509760.6</v>
      </c>
      <c r="F143" s="76">
        <v>10216310</v>
      </c>
      <c r="G143" s="90">
        <v>10354410</v>
      </c>
      <c r="H143" s="21"/>
      <c r="I143" s="52"/>
      <c r="J143" s="53"/>
      <c r="K143" s="53"/>
      <c r="L143" s="53"/>
    </row>
    <row r="144" spans="1:8" ht="30.75">
      <c r="A144" s="25"/>
      <c r="B144" s="8" t="s">
        <v>102</v>
      </c>
      <c r="C144" s="19">
        <v>26510</v>
      </c>
      <c r="D144" s="19"/>
      <c r="E144" s="21">
        <f>E143</f>
        <v>2509760.6</v>
      </c>
      <c r="F144" s="76">
        <v>10216310</v>
      </c>
      <c r="G144" s="76">
        <v>10354410</v>
      </c>
      <c r="H144" s="21"/>
    </row>
    <row r="145" spans="1:8" ht="90.75" customHeight="1">
      <c r="A145" s="24">
        <v>3</v>
      </c>
      <c r="B145" s="13" t="s">
        <v>103</v>
      </c>
      <c r="C145" s="19">
        <v>26600</v>
      </c>
      <c r="D145" s="19" t="s">
        <v>25</v>
      </c>
      <c r="E145" s="21"/>
      <c r="F145" s="21"/>
      <c r="G145" s="21"/>
      <c r="H145" s="21"/>
    </row>
    <row r="146" spans="1:8" ht="30.75">
      <c r="A146" s="25"/>
      <c r="B146" s="8" t="s">
        <v>102</v>
      </c>
      <c r="C146" s="19">
        <v>26610</v>
      </c>
      <c r="D146" s="19"/>
      <c r="E146" s="21"/>
      <c r="F146" s="21"/>
      <c r="G146" s="21"/>
      <c r="H146" s="21"/>
    </row>
    <row r="147" spans="1:11" ht="86.25" customHeight="1">
      <c r="A147" s="5"/>
      <c r="B147" s="12"/>
      <c r="C147" s="12"/>
      <c r="D147" s="12"/>
      <c r="E147" s="12"/>
      <c r="F147" s="12"/>
      <c r="G147" s="12"/>
      <c r="H147" s="12"/>
      <c r="K147" t="s">
        <v>175</v>
      </c>
    </row>
    <row r="148" spans="1:8" ht="15">
      <c r="A148" s="12" t="s">
        <v>148</v>
      </c>
      <c r="B148" s="12"/>
      <c r="C148" s="12" t="s">
        <v>151</v>
      </c>
      <c r="D148" s="12"/>
      <c r="E148" s="12"/>
      <c r="F148" s="12"/>
      <c r="G148" s="12"/>
      <c r="H148" s="12"/>
    </row>
    <row r="149" spans="1:8" ht="15">
      <c r="A149" s="12" t="s">
        <v>104</v>
      </c>
      <c r="B149" s="12"/>
      <c r="C149" s="12"/>
      <c r="D149" s="12"/>
      <c r="E149" s="12"/>
      <c r="F149" s="12"/>
      <c r="G149" s="12"/>
      <c r="H149" s="12"/>
    </row>
    <row r="150" spans="1:8" ht="15">
      <c r="A150" s="5"/>
      <c r="B150" s="12"/>
      <c r="C150" s="12"/>
      <c r="D150" s="12"/>
      <c r="E150" s="12"/>
      <c r="F150" s="12"/>
      <c r="G150" s="12"/>
      <c r="H150" s="12"/>
    </row>
    <row r="151" spans="1:8" ht="15">
      <c r="A151" s="12" t="s">
        <v>149</v>
      </c>
      <c r="B151" s="12"/>
      <c r="C151" s="12" t="s">
        <v>152</v>
      </c>
      <c r="D151" s="12"/>
      <c r="E151" s="12"/>
      <c r="F151" s="12"/>
      <c r="G151" s="12"/>
      <c r="H151" s="12"/>
    </row>
    <row r="152" spans="1:8" ht="15">
      <c r="A152" s="12" t="s">
        <v>105</v>
      </c>
      <c r="B152" s="12"/>
      <c r="C152" s="12"/>
      <c r="D152" s="12"/>
      <c r="E152" s="12"/>
      <c r="F152" s="12"/>
      <c r="G152" s="12"/>
      <c r="H152" s="12"/>
    </row>
    <row r="153" spans="1:8" ht="15">
      <c r="A153" s="5"/>
      <c r="B153" s="12"/>
      <c r="C153" s="12"/>
      <c r="D153" s="12"/>
      <c r="E153" s="12"/>
      <c r="F153" s="12"/>
      <c r="G153" s="12"/>
      <c r="H153" s="12"/>
    </row>
    <row r="154" spans="1:8" ht="15">
      <c r="A154" s="12" t="s">
        <v>176</v>
      </c>
      <c r="B154" s="68">
        <v>44560</v>
      </c>
      <c r="C154" s="12"/>
      <c r="D154" s="12"/>
      <c r="E154" s="12"/>
      <c r="F154" s="12"/>
      <c r="G154" s="12"/>
      <c r="H154" s="12"/>
    </row>
    <row r="155" spans="1:8" ht="15">
      <c r="A155" s="5"/>
      <c r="B155" s="12"/>
      <c r="C155" s="12"/>
      <c r="D155" s="12"/>
      <c r="E155" s="12"/>
      <c r="F155" s="12"/>
      <c r="G155" s="12"/>
      <c r="H155" s="12"/>
    </row>
    <row r="156" spans="1:8" ht="15">
      <c r="A156" s="5"/>
      <c r="B156" s="12"/>
      <c r="C156" s="12"/>
      <c r="D156" s="12"/>
      <c r="E156" s="12"/>
      <c r="F156" s="12"/>
      <c r="G156" s="12"/>
      <c r="H156" s="12"/>
    </row>
    <row r="157" spans="1:8" ht="15">
      <c r="A157" s="5"/>
      <c r="B157" s="12"/>
      <c r="C157" s="12"/>
      <c r="D157" s="12"/>
      <c r="E157" s="12"/>
      <c r="F157" s="12"/>
      <c r="G157" s="12"/>
      <c r="H157" s="12"/>
    </row>
    <row r="158" spans="1:8" ht="15">
      <c r="A158" s="5"/>
      <c r="B158" s="12"/>
      <c r="C158" s="12"/>
      <c r="D158" s="12"/>
      <c r="E158" s="12"/>
      <c r="F158" s="12"/>
      <c r="G158" s="12"/>
      <c r="H158" s="12"/>
    </row>
    <row r="159" spans="1:8" ht="15">
      <c r="A159" s="5"/>
      <c r="B159" s="12"/>
      <c r="C159" s="12"/>
      <c r="D159" s="12"/>
      <c r="E159" s="12"/>
      <c r="F159" s="12"/>
      <c r="G159" s="12"/>
      <c r="H159" s="12"/>
    </row>
    <row r="160" spans="1:8" ht="15">
      <c r="A160" s="5"/>
      <c r="B160" s="12"/>
      <c r="C160" s="12"/>
      <c r="D160" s="12"/>
      <c r="E160" s="12"/>
      <c r="F160" s="12"/>
      <c r="G160" s="12"/>
      <c r="H160" s="12"/>
    </row>
    <row r="161" spans="1:8" ht="15">
      <c r="A161" s="5"/>
      <c r="B161" s="12"/>
      <c r="C161" s="12"/>
      <c r="D161" s="12"/>
      <c r="E161" s="12"/>
      <c r="F161" s="12"/>
      <c r="G161" s="12"/>
      <c r="H161" s="12"/>
    </row>
    <row r="162" spans="1:8" ht="15">
      <c r="A162" s="5"/>
      <c r="B162" s="12"/>
      <c r="C162" s="12"/>
      <c r="D162" s="12"/>
      <c r="E162" s="12"/>
      <c r="F162" s="12"/>
      <c r="G162" s="12"/>
      <c r="H162" s="12"/>
    </row>
    <row r="163" spans="1:8" ht="15">
      <c r="A163" s="12"/>
      <c r="B163" s="12"/>
      <c r="C163" s="12"/>
      <c r="D163" s="12"/>
      <c r="E163" s="12"/>
      <c r="F163" s="12"/>
      <c r="G163" s="12"/>
      <c r="H163" s="12"/>
    </row>
    <row r="164" spans="1:8" ht="15">
      <c r="A164" s="5"/>
      <c r="B164" s="12"/>
      <c r="C164" s="12"/>
      <c r="D164" s="12"/>
      <c r="E164" s="12"/>
      <c r="F164" s="12"/>
      <c r="G164" s="12"/>
      <c r="H164" s="12"/>
    </row>
    <row r="165" spans="1:8" ht="15">
      <c r="A165" s="5"/>
      <c r="B165" s="12"/>
      <c r="C165" s="12"/>
      <c r="D165" s="12"/>
      <c r="E165" s="12"/>
      <c r="F165" s="12"/>
      <c r="G165" s="12"/>
      <c r="H165" s="12"/>
    </row>
    <row r="166" spans="1:8" ht="15">
      <c r="A166" s="15"/>
      <c r="B166" s="12"/>
      <c r="C166" s="12"/>
      <c r="D166" s="12"/>
      <c r="E166" s="12"/>
      <c r="F166" s="12"/>
      <c r="G166" s="12"/>
      <c r="H166" s="12"/>
    </row>
    <row r="167" spans="1:8" ht="15">
      <c r="A167" s="5"/>
      <c r="B167" s="12"/>
      <c r="C167" s="12"/>
      <c r="D167" s="12"/>
      <c r="E167" s="12"/>
      <c r="F167" s="12"/>
      <c r="G167" s="12"/>
      <c r="H167" s="12"/>
    </row>
    <row r="168" spans="1:8" ht="15">
      <c r="A168" s="5"/>
      <c r="B168" s="12"/>
      <c r="C168" s="12"/>
      <c r="D168" s="12"/>
      <c r="E168" s="12"/>
      <c r="F168" s="12"/>
      <c r="G168" s="12"/>
      <c r="H168" s="12"/>
    </row>
    <row r="169" spans="1:8" ht="15">
      <c r="A169" s="5"/>
      <c r="B169" s="12"/>
      <c r="C169" s="12"/>
      <c r="D169" s="12"/>
      <c r="E169" s="12"/>
      <c r="F169" s="12"/>
      <c r="G169" s="12"/>
      <c r="H169" s="12"/>
    </row>
    <row r="170" spans="1:8" ht="15">
      <c r="A170" s="5"/>
      <c r="B170" s="12"/>
      <c r="C170" s="12"/>
      <c r="D170" s="12"/>
      <c r="E170" s="12"/>
      <c r="F170" s="12"/>
      <c r="G170" s="12"/>
      <c r="H170" s="12"/>
    </row>
    <row r="171" ht="14.25">
      <c r="A171" s="2"/>
    </row>
    <row r="172" ht="14.25">
      <c r="A172" s="2"/>
    </row>
    <row r="173" ht="15">
      <c r="A173" s="1"/>
    </row>
  </sheetData>
  <sheetProtection/>
  <mergeCells count="184">
    <mergeCell ref="A38:A41"/>
    <mergeCell ref="A46:A47"/>
    <mergeCell ref="A13:F13"/>
    <mergeCell ref="A19:E19"/>
    <mergeCell ref="F14:G14"/>
    <mergeCell ref="F16:G16"/>
    <mergeCell ref="A20:H20"/>
    <mergeCell ref="A18:F18"/>
    <mergeCell ref="A15:E16"/>
    <mergeCell ref="H22:H23"/>
    <mergeCell ref="F1:H1"/>
    <mergeCell ref="F2:H2"/>
    <mergeCell ref="F3:H3"/>
    <mergeCell ref="F5:H5"/>
    <mergeCell ref="F6:H6"/>
    <mergeCell ref="F7:H7"/>
    <mergeCell ref="A9:H9"/>
    <mergeCell ref="A10:H10"/>
    <mergeCell ref="A11:H11"/>
    <mergeCell ref="G46:G47"/>
    <mergeCell ref="B27:B28"/>
    <mergeCell ref="C27:C28"/>
    <mergeCell ref="E27:E28"/>
    <mergeCell ref="D27:D28"/>
    <mergeCell ref="B46:B47"/>
    <mergeCell ref="C46:C47"/>
    <mergeCell ref="A1:A7"/>
    <mergeCell ref="B21:B23"/>
    <mergeCell ref="C21:C23"/>
    <mergeCell ref="D21:D23"/>
    <mergeCell ref="E21:H21"/>
    <mergeCell ref="D51:D52"/>
    <mergeCell ref="E51:E52"/>
    <mergeCell ref="F51:F52"/>
    <mergeCell ref="G51:G52"/>
    <mergeCell ref="H46:H47"/>
    <mergeCell ref="D46:D47"/>
    <mergeCell ref="E46:E47"/>
    <mergeCell ref="F46:F47"/>
    <mergeCell ref="H51:H52"/>
    <mergeCell ref="B55:B56"/>
    <mergeCell ref="C55:C56"/>
    <mergeCell ref="D55:D56"/>
    <mergeCell ref="E55:E56"/>
    <mergeCell ref="F55:F56"/>
    <mergeCell ref="G55:G56"/>
    <mergeCell ref="H55:H56"/>
    <mergeCell ref="B51:B52"/>
    <mergeCell ref="C51:C52"/>
    <mergeCell ref="G62:G63"/>
    <mergeCell ref="H62:H63"/>
    <mergeCell ref="B57:B58"/>
    <mergeCell ref="C57:C58"/>
    <mergeCell ref="D57:D58"/>
    <mergeCell ref="E57:E58"/>
    <mergeCell ref="F57:F58"/>
    <mergeCell ref="G57:G58"/>
    <mergeCell ref="D66:D67"/>
    <mergeCell ref="E66:E67"/>
    <mergeCell ref="F66:F67"/>
    <mergeCell ref="G66:G67"/>
    <mergeCell ref="H57:H58"/>
    <mergeCell ref="B62:B63"/>
    <mergeCell ref="C62:C63"/>
    <mergeCell ref="D62:D63"/>
    <mergeCell ref="E62:E63"/>
    <mergeCell ref="F62:F63"/>
    <mergeCell ref="H66:H67"/>
    <mergeCell ref="B70:B71"/>
    <mergeCell ref="C70:C71"/>
    <mergeCell ref="D70:D71"/>
    <mergeCell ref="E70:E71"/>
    <mergeCell ref="F70:F71"/>
    <mergeCell ref="G70:G71"/>
    <mergeCell ref="H70:H71"/>
    <mergeCell ref="B66:B67"/>
    <mergeCell ref="C66:C67"/>
    <mergeCell ref="G79:G80"/>
    <mergeCell ref="H79:H80"/>
    <mergeCell ref="B72:B73"/>
    <mergeCell ref="C72:C73"/>
    <mergeCell ref="D72:D73"/>
    <mergeCell ref="E72:E73"/>
    <mergeCell ref="F72:F73"/>
    <mergeCell ref="G72:G73"/>
    <mergeCell ref="D84:D85"/>
    <mergeCell ref="E84:E85"/>
    <mergeCell ref="F84:F85"/>
    <mergeCell ref="G84:G85"/>
    <mergeCell ref="H72:H73"/>
    <mergeCell ref="B79:B80"/>
    <mergeCell ref="C79:C80"/>
    <mergeCell ref="D79:D80"/>
    <mergeCell ref="E79:E80"/>
    <mergeCell ref="F79:F80"/>
    <mergeCell ref="H84:H85"/>
    <mergeCell ref="B90:B91"/>
    <mergeCell ref="C90:C91"/>
    <mergeCell ref="D90:D91"/>
    <mergeCell ref="E90:E91"/>
    <mergeCell ref="F90:F91"/>
    <mergeCell ref="G90:G91"/>
    <mergeCell ref="G102:G103"/>
    <mergeCell ref="H90:H91"/>
    <mergeCell ref="B84:B85"/>
    <mergeCell ref="C84:C85"/>
    <mergeCell ref="B98:B99"/>
    <mergeCell ref="C98:C99"/>
    <mergeCell ref="D98:D99"/>
    <mergeCell ref="E98:E99"/>
    <mergeCell ref="F98:F99"/>
    <mergeCell ref="G98:G99"/>
    <mergeCell ref="E107:E108"/>
    <mergeCell ref="F107:F108"/>
    <mergeCell ref="G107:G108"/>
    <mergeCell ref="H98:H99"/>
    <mergeCell ref="H102:H103"/>
    <mergeCell ref="B102:B103"/>
    <mergeCell ref="C102:C103"/>
    <mergeCell ref="D102:D103"/>
    <mergeCell ref="E102:E103"/>
    <mergeCell ref="F102:F103"/>
    <mergeCell ref="A111:A114"/>
    <mergeCell ref="B111:B114"/>
    <mergeCell ref="C111:C114"/>
    <mergeCell ref="D111:D114"/>
    <mergeCell ref="E111:H111"/>
    <mergeCell ref="H112:H114"/>
    <mergeCell ref="C117:C118"/>
    <mergeCell ref="D117:D118"/>
    <mergeCell ref="E117:E118"/>
    <mergeCell ref="F117:F118"/>
    <mergeCell ref="G117:G118"/>
    <mergeCell ref="H107:H108"/>
    <mergeCell ref="A110:H110"/>
    <mergeCell ref="B107:B108"/>
    <mergeCell ref="C107:C108"/>
    <mergeCell ref="D107:D108"/>
    <mergeCell ref="D125:D126"/>
    <mergeCell ref="E125:E126"/>
    <mergeCell ref="F125:F126"/>
    <mergeCell ref="G125:G126"/>
    <mergeCell ref="H125:H126"/>
    <mergeCell ref="H139:H140"/>
    <mergeCell ref="I131:J131"/>
    <mergeCell ref="A131:A132"/>
    <mergeCell ref="C131:C132"/>
    <mergeCell ref="D131:D132"/>
    <mergeCell ref="A139:A140"/>
    <mergeCell ref="C139:C140"/>
    <mergeCell ref="D139:D140"/>
    <mergeCell ref="E139:E140"/>
    <mergeCell ref="F139:F140"/>
    <mergeCell ref="G139:G140"/>
    <mergeCell ref="J27:J28"/>
    <mergeCell ref="I54:K54"/>
    <mergeCell ref="E131:E132"/>
    <mergeCell ref="F131:F132"/>
    <mergeCell ref="G131:G132"/>
    <mergeCell ref="H131:H132"/>
    <mergeCell ref="E127:E128"/>
    <mergeCell ref="F127:F128"/>
    <mergeCell ref="H127:H128"/>
    <mergeCell ref="G127:G128"/>
    <mergeCell ref="F27:F28"/>
    <mergeCell ref="G27:G28"/>
    <mergeCell ref="H27:H28"/>
    <mergeCell ref="A127:A128"/>
    <mergeCell ref="C127:C128"/>
    <mergeCell ref="D127:D128"/>
    <mergeCell ref="H117:H118"/>
    <mergeCell ref="A125:A126"/>
    <mergeCell ref="C125:C126"/>
    <mergeCell ref="A117:A118"/>
    <mergeCell ref="I23:K23"/>
    <mergeCell ref="I53:K53"/>
    <mergeCell ref="K27:K28"/>
    <mergeCell ref="I46:I47"/>
    <mergeCell ref="J46:J47"/>
    <mergeCell ref="K46:K47"/>
    <mergeCell ref="I51:I52"/>
    <mergeCell ref="J51:J52"/>
    <mergeCell ref="K51:K52"/>
    <mergeCell ref="I27:I28"/>
  </mergeCells>
  <hyperlinks>
    <hyperlink ref="A11" r:id="rId1" display="sub_96"/>
    <hyperlink ref="G15" r:id="rId2" display="http://mobileonline.garant.ru/document/redirect/71971578/1000"/>
    <hyperlink ref="G19" r:id="rId3" display="http://mobileonline.garant.ru/document/redirect/179222/0"/>
    <hyperlink ref="C21" r:id="rId4" display="http://mobileonline.garant.ru/document/redirect/71971578/1000"/>
    <hyperlink ref="A89" r:id="rId5" display="sub_96"/>
    <hyperlink ref="A101" r:id="rId6" display="sub_96"/>
    <hyperlink ref="A103" r:id="rId7" display="sub_96"/>
    <hyperlink ref="A104" r:id="rId8" display="sub_96"/>
    <hyperlink ref="A105" r:id="rId9" display="sub_96"/>
    <hyperlink ref="A106" r:id="rId10" display="sub_96"/>
    <hyperlink ref="B128" r:id="rId11" display="http://mobileonline.garant.ru/document/redirect/70353464/0"/>
    <hyperlink ref="B129" r:id="rId12" display="http://mobileonline.garant.ru/document/redirect/12188083/0"/>
    <hyperlink ref="B132" r:id="rId13" display="http://mobileonline.garant.ru/document/redirect/70353464/0"/>
    <hyperlink ref="B134" r:id="rId14" display="http://mobileonline.garant.ru/document/redirect/12188083/0"/>
    <hyperlink ref="B140" r:id="rId15" display="http://mobileonline.garant.ru/document/redirect/70353464/0"/>
    <hyperlink ref="B142" r:id="rId16" display="http://mobileonline.garant.ru/document/redirect/12188083/0"/>
    <hyperlink ref="B145" r:id="rId17" display="http://mobileonline.garant.ru/document/redirect/12188083/0"/>
  </hyperlinks>
  <printOptions/>
  <pageMargins left="0.7" right="0.7" top="0.75" bottom="0.75" header="0.3" footer="0.3"/>
  <pageSetup horizontalDpi="180" verticalDpi="180" orientation="portrait" paperSize="9" scale="54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2022-01-17T09:40:10Z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