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2015" tabRatio="771" firstSheet="1" activeTab="1"/>
  </bookViews>
  <sheets>
    <sheet name="Лист1" sheetId="1" state="hidden" r:id="rId1"/>
    <sheet name="Титульный" sheetId="2" r:id="rId2"/>
    <sheet name="Поступление 2017" sheetId="3" r:id="rId3"/>
    <sheet name="Выплаты" sheetId="4" r:id="rId4"/>
    <sheet name="Табл3" sheetId="5" r:id="rId5"/>
    <sheet name="расчеты" sheetId="6" r:id="rId6"/>
    <sheet name="Поступление 2018" sheetId="7" r:id="rId7"/>
    <sheet name="Поступление 2019" sheetId="8" r:id="rId8"/>
  </sheets>
  <definedNames/>
  <calcPr fullCalcOnLoad="1"/>
</workbook>
</file>

<file path=xl/comments6.xml><?xml version="1.0" encoding="utf-8"?>
<comments xmlns="http://schemas.openxmlformats.org/spreadsheetml/2006/main">
  <authors>
    <author>пк2</author>
  </authors>
  <commentList>
    <comment ref="F28" authorId="0">
      <text>
        <r>
          <rPr>
            <b/>
            <sz val="9"/>
            <rFont val="Tahoma"/>
            <family val="2"/>
          </rPr>
          <t>пк2:</t>
        </r>
        <r>
          <rPr>
            <sz val="9"/>
            <rFont val="Tahoma"/>
            <family val="2"/>
          </rPr>
          <t xml:space="preserve">
МРОТ 7500,00</t>
        </r>
      </text>
    </comment>
  </commentList>
</comments>
</file>

<file path=xl/sharedStrings.xml><?xml version="1.0" encoding="utf-8"?>
<sst xmlns="http://schemas.openxmlformats.org/spreadsheetml/2006/main" count="1834" uniqueCount="590">
  <si>
    <t>Наименование показателя</t>
  </si>
  <si>
    <t>в том числе:</t>
  </si>
  <si>
    <t>из них:</t>
  </si>
  <si>
    <t>Таблица 2</t>
  </si>
  <si>
    <t>Показатели по поступлениям и выплатам учреждения</t>
  </si>
  <si>
    <t>(очередной финансовый год или соответствующий год</t>
  </si>
  <si>
    <t>планового периода &lt;*&gt;)</t>
  </si>
  <si>
    <t>--------------------------------</t>
  </si>
  <si>
    <t>&lt;*&gt; При составлении Плана финансово-хозяйственной деятельности на очередной финансовый год и на плановый период таблица 2 оформляется раздельно на каждый год: очередной финансовый год и первый и второй годы планового периода.</t>
  </si>
  <si>
    <t>Код строки</t>
  </si>
  <si>
    <t>Код по бюджетной классификации Российской Федерации (код субсидии)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</si>
  <si>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</si>
  <si>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</si>
  <si>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муниципального задания</t>
  </si>
  <si>
    <t>Субсидии на иные цели (в соответствии с абзацем вторым пункта 1 статьи 78.1 Бюджетного кодекса Российской Федерации)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</si>
  <si>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</si>
  <si>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</si>
  <si>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</si>
  <si>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</si>
  <si>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</si>
  <si>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</si>
  <si>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 операций с активами</t>
  </si>
  <si>
    <t>Выплаты по расходам, всего:</t>
  </si>
  <si>
    <t>в том числе на: выплаты персоналу,</t>
  </si>
  <si>
    <t>всего:</t>
  </si>
  <si>
    <t>оплата труда и начисления на выплаты по оплате труда</t>
  </si>
  <si>
    <t>расходы на закупку товаров, работ, услуг, всего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</si>
  <si>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</si>
  <si>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</si>
  <si>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</si>
  <si>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</t>
  </si>
  <si>
    <t>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</si>
  <si>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</si>
  <si>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</si>
  <si>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</si>
  <si>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том числе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</si>
  <si>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</si>
  <si>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</si>
  <si>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</si>
  <si>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</si>
  <si>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</si>
  <si>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услуг,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</si>
  <si>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</si>
  <si>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</si>
  <si>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Таблица 3</t>
  </si>
  <si>
    <t>Справочная информация</t>
  </si>
  <si>
    <t>Сумма</t>
  </si>
  <si>
    <t>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</si>
  <si>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</si>
  <si>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</si>
  <si>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</si>
  <si>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4. Показатели экономической и социальной эффективности деятельности учреждения</t>
  </si>
  <si>
    <t>Единица измерения</t>
  </si>
  <si>
    <t>в том числе по кварталам</t>
  </si>
  <si>
    <t>I</t>
  </si>
  <si>
    <t>II</t>
  </si>
  <si>
    <t>III</t>
  </si>
  <si>
    <t>IV</t>
  </si>
  <si>
    <t>Среднесписочная численность</t>
  </si>
  <si>
    <t>чел.</t>
  </si>
  <si>
    <t>Средняя заработная плата сотрудников</t>
  </si>
  <si>
    <t>руб.</t>
  </si>
  <si>
    <t>тыс. руб.</t>
  </si>
  <si>
    <t>Количество потребителей, пользующихся услугами учреждения на бесплатной основе</t>
  </si>
  <si>
    <t>ед.</t>
  </si>
  <si>
    <t>Количество потребителей, пользующихся услугами учреждения на платной основе</t>
  </si>
  <si>
    <t>Приложение на _________ листах.</t>
  </si>
  <si>
    <t xml:space="preserve">                                                   (подпись)   (расшифровка подписи)</t>
  </si>
  <si>
    <t xml:space="preserve">                         (подпись)    (расшифровка подписи)</t>
  </si>
  <si>
    <t>Приложение N 5</t>
  </si>
  <si>
    <t>к Порядку составления и утверждения плана</t>
  </si>
  <si>
    <t>финансово-хозяйственной деятельности</t>
  </si>
  <si>
    <t>муниципальных бюджетных и автономных</t>
  </si>
  <si>
    <t>учреждений города Твери</t>
  </si>
  <si>
    <t>Код видов расходов _________________________________________</t>
  </si>
  <si>
    <t>Источник финансового обеспечения ___________________________</t>
  </si>
  <si>
    <t>1.1. Расчеты (обоснования) расходов на оплату труда</t>
  </si>
  <si>
    <t>N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</si>
  <si>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</si>
  <si>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</si>
  <si>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</si>
  <si>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</si>
  <si>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</si>
  <si>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</si>
  <si>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</si>
  <si>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</si>
  <si>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</si>
  <si>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</t>
  </si>
  <si>
    <t>Наименование расходов</t>
  </si>
  <si>
    <t>Сумма, руб.</t>
  </si>
  <si>
    <t>1.1.</t>
  </si>
  <si>
    <t>1.2.</t>
  </si>
  <si>
    <t>1.3.</t>
  </si>
  <si>
    <t>2.1.</t>
  </si>
  <si>
    <t>2.2.</t>
  </si>
  <si>
    <t>2.3.</t>
  </si>
  <si>
    <t>1.3. Расчеты (обоснования) выплат персоналу</t>
  </si>
  <si>
    <t>(по уходу за ребенком)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</si>
  <si>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</si>
  <si>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</si>
  <si>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</si>
  <si>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1.4. Расчеты (обоснования) страховых взносов на обязательное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</si>
  <si>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</si>
  <si>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</si>
  <si>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>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</si>
  <si>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</si>
  <si>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</si>
  <si>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</si>
  <si>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</si>
  <si>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</si>
  <si>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</si>
  <si>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</si>
  <si>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</si>
  <si>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</si>
  <si>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</si>
  <si>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</si>
  <si>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</si>
  <si>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 _% &lt;*&gt;</t>
  </si>
  <si>
    <t>2.5.</t>
  </si>
  <si>
    <t>Страховые взносы в Федеральный фонд обязательного медицинского страхования, всего (по ставке 5,1%)</t>
  </si>
  <si>
    <t>&lt;*&gt; Указываются страховые тарифы, дифференцированные по классам профессионального риска, установленные Федеральным законом от 22.12.2005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</si>
  <si>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2. Расчеты (обоснования) расходов на социальные</t>
  </si>
  <si>
    <t>и иные выплаты населению (строка 220)</t>
  </si>
  <si>
    <t>Размер одной выплаты, руб.</t>
  </si>
  <si>
    <t>Количество выплат в год</t>
  </si>
  <si>
    <t>Общая сумма выплат, руб.</t>
  </si>
  <si>
    <t>3. Расчеты (обоснования) расходов на уплату налогов, сборов</t>
  </si>
  <si>
    <t>и иных платежей (строка 230)</t>
  </si>
  <si>
    <t>3.1. Расчет (обоснование) расходов на оплату</t>
  </si>
  <si>
    <t>налога на имущество</t>
  </si>
  <si>
    <t>Налоговая база, руб.</t>
  </si>
  <si>
    <t>Ставка налога, %</t>
  </si>
  <si>
    <t>Сумма исчисленного налога, подлежащего уплате, руб.</t>
  </si>
  <si>
    <t>Налог на имущество, всего</t>
  </si>
  <si>
    <t>в том числе по группам: недвижимое имущество</t>
  </si>
  <si>
    <t>из них: переданное в аренду</t>
  </si>
  <si>
    <t>движимое имущество</t>
  </si>
  <si>
    <t>3.2. Расчет (обоснование) расходов на оплату</t>
  </si>
  <si>
    <t>земельного налога</t>
  </si>
  <si>
    <t>Кадастровая стоимость земельного участка</t>
  </si>
  <si>
    <t>Земельный налог, всего</t>
  </si>
  <si>
    <t>в том числе по участкам</t>
  </si>
  <si>
    <t>3.3. Расчет (обоснование) расходов на оплату</t>
  </si>
  <si>
    <t>прочих налогов и сборов</t>
  </si>
  <si>
    <t>Всего, руб.</t>
  </si>
  <si>
    <t>Транспортный налог</t>
  </si>
  <si>
    <t>в том числе по транспортным средствам</t>
  </si>
  <si>
    <t>Водный налог</t>
  </si>
  <si>
    <t>в том числе по объектам</t>
  </si>
  <si>
    <t>Иные расходы</t>
  </si>
  <si>
    <t>4. Расчет (обоснование) расходов на безвозмездные</t>
  </si>
  <si>
    <t>перечисления организациям (строка 240)</t>
  </si>
  <si>
    <t>5. Расчет (обоснование) прочих расходов (кроме расходов</t>
  </si>
  <si>
    <t>на закупку товаров, работ, услуг) (строка 250)</t>
  </si>
  <si>
    <t>Выплата контингенту (учащимся, воспитанникам и т.п.) учреждения</t>
  </si>
  <si>
    <t>Иные показатели</t>
  </si>
  <si>
    <t>6. Расчет (обоснование) расходов на закупку товаров, работ,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</si>
  <si>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</si>
  <si>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</si>
  <si>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</si>
  <si>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</si>
  <si>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Абонентская плата за номер</t>
  </si>
  <si>
    <t>Повременная оплата междугородных, международных и местных телефонных соединений</t>
  </si>
  <si>
    <t>Услуги интернет-провайдеров</t>
  </si>
  <si>
    <t>6.3. Расчет (обоснование) расходов на оплату</t>
  </si>
  <si>
    <t>коммунальных услуг</t>
  </si>
  <si>
    <t>Размер потребления ресурсов</t>
  </si>
  <si>
    <t>Тариф (с учетом НДС), руб.</t>
  </si>
  <si>
    <t>Индексация, %</t>
  </si>
  <si>
    <t>Электроснабжение, всего</t>
  </si>
  <si>
    <t>Теплоснабжение,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</si>
  <si>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</si>
  <si>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</si>
  <si>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</si>
  <si>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6.4. Расчет (обоснование) расходов на оплату</t>
  </si>
  <si>
    <t>аренды имущества</t>
  </si>
  <si>
    <t>Количество</t>
  </si>
  <si>
    <t>Ставка арендной платы</t>
  </si>
  <si>
    <t>Стоимость с учетом НДС, руб.</t>
  </si>
  <si>
    <t>Аренда недвижимого имущества, в том числе по объектам</t>
  </si>
  <si>
    <t>Аренда движимого имущества, в том числе по объектам</t>
  </si>
  <si>
    <t>6.5. Расчет (обоснование) расходов на оплату работ,</t>
  </si>
  <si>
    <t>Объект</t>
  </si>
  <si>
    <t>Количество работ (услуг)</t>
  </si>
  <si>
    <t>Стоимость работ (услуг), руб.</t>
  </si>
  <si>
    <t>Содержание объектов недвижимого имущества в чистоте, в том числе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</si>
  <si>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</si>
  <si>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</si>
  <si>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</si>
  <si>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</si>
  <si>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иные расходы</t>
  </si>
  <si>
    <t>Содержание объектов движимого имущества в чистоте, в том числе</t>
  </si>
  <si>
    <t>мойка и чистка (химчистка) имущества (транспорта и т.д.)</t>
  </si>
  <si>
    <t>прачечные услуги</t>
  </si>
  <si>
    <t>поддержание технико-экономических и эксплуатационных показателей объектов имущества</t>
  </si>
  <si>
    <t>Противопожарные мероприятия, связанные с содержанием имущества, в том числе</t>
  </si>
  <si>
    <t>6.6. Расчет (обоснование) расходов на оплату прочих работ,</t>
  </si>
  <si>
    <t>услуг</t>
  </si>
  <si>
    <t>Количество договоров</t>
  </si>
  <si>
    <t>Стоимость услуги, руб.</t>
  </si>
  <si>
    <t>Оплата услуг на страхование гражданской ответственности владельцев транспортных средств, в том числе по объектам:</t>
  </si>
  <si>
    <t>Оплата услуг вневедомственной, пожарной охраны, всего, в том числе по объектам:</t>
  </si>
  <si>
    <t>Оплата информационно-вычислительных и информационно-правовых услуг, в том числе</t>
  </si>
  <si>
    <t>приобретение (обновление) программного обеспечения</t>
  </si>
  <si>
    <t>6.7. Расчет (обоснование) расходов на приобретение</t>
  </si>
  <si>
    <t>основных средств</t>
  </si>
  <si>
    <t>Средняя стоимость, руб.</t>
  </si>
  <si>
    <t>Приобретение основных средств</t>
  </si>
  <si>
    <t>в том числе по группам объектов</t>
  </si>
  <si>
    <t>6.8. Расчет (обоснование) расходов на приобретение</t>
  </si>
  <si>
    <t>материальных запасов</t>
  </si>
  <si>
    <t>Цена за единицу, руб.</t>
  </si>
  <si>
    <t>Приобретение материалов,</t>
  </si>
  <si>
    <t>в том числе по группам материалов</t>
  </si>
  <si>
    <r>
      <t>Фонд оплаты труда (</t>
    </r>
    <r>
      <rPr>
        <sz val="11"/>
        <color indexed="12"/>
        <rFont val="Times New Roman"/>
        <family val="1"/>
      </rPr>
      <t>КОСГУ 211</t>
    </r>
    <r>
      <rPr>
        <sz val="11"/>
        <rFont val="Times New Roman"/>
        <family val="1"/>
      </rPr>
      <t xml:space="preserve">, </t>
    </r>
    <r>
      <rPr>
        <sz val="11"/>
        <color indexed="12"/>
        <rFont val="Times New Roman"/>
        <family val="1"/>
      </rPr>
      <t>212</t>
    </r>
    <r>
      <rPr>
        <sz val="11"/>
        <rFont val="Times New Roman"/>
        <family val="1"/>
      </rPr>
      <t>)</t>
    </r>
  </si>
  <si>
    <r>
      <t>(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4</t>
    </r>
    <r>
      <rPr>
        <sz val="11"/>
        <rFont val="Times New Roman"/>
        <family val="1"/>
      </rPr>
      <t xml:space="preserve"> x (1 + </t>
    </r>
    <r>
      <rPr>
        <sz val="11"/>
        <color indexed="12"/>
        <rFont val="Times New Roman"/>
        <family val="1"/>
      </rPr>
      <t>гр. 8</t>
    </r>
    <r>
      <rPr>
        <sz val="11"/>
        <rFont val="Times New Roman"/>
        <family val="1"/>
      </rPr>
      <t xml:space="preserve"> / 100) x </t>
    </r>
    <r>
      <rPr>
        <sz val="11"/>
        <color indexed="12"/>
        <rFont val="Times New Roman"/>
        <family val="1"/>
      </rPr>
      <t>гр. 9</t>
    </r>
    <r>
      <rPr>
        <sz val="11"/>
        <rFont val="Times New Roman"/>
        <family val="1"/>
      </rPr>
      <t xml:space="preserve"> x 12)</t>
    </r>
  </si>
  <si>
    <r>
      <t>(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4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5</t>
    </r>
    <r>
      <rPr>
        <sz val="11"/>
        <rFont val="Times New Roman"/>
        <family val="1"/>
      </rPr>
      <t>)</t>
    </r>
  </si>
  <si>
    <r>
      <t>(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4</t>
    </r>
    <r>
      <rPr>
        <sz val="11"/>
        <rFont val="Times New Roman"/>
        <family val="1"/>
      </rPr>
      <t>)</t>
    </r>
  </si>
  <si>
    <r>
      <t>(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4</t>
    </r>
    <r>
      <rPr>
        <sz val="11"/>
        <rFont val="Times New Roman"/>
        <family val="1"/>
      </rPr>
      <t xml:space="preserve"> / 100)</t>
    </r>
  </si>
  <si>
    <r>
      <t>(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>x гр. 4</t>
    </r>
    <r>
      <rPr>
        <sz val="11"/>
        <rFont val="Times New Roman"/>
        <family val="1"/>
      </rPr>
      <t>)</t>
    </r>
  </si>
  <si>
    <r>
      <t>(</t>
    </r>
    <r>
      <rPr>
        <sz val="11"/>
        <color indexed="12"/>
        <rFont val="Times New Roman"/>
        <family val="1"/>
      </rPr>
      <t>гр. 2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3</t>
    </r>
    <r>
      <rPr>
        <sz val="11"/>
        <rFont val="Times New Roman"/>
        <family val="1"/>
      </rPr>
      <t>)</t>
    </r>
  </si>
  <si>
    <r>
      <t>(</t>
    </r>
    <r>
      <rPr>
        <sz val="11"/>
        <color indexed="12"/>
        <rFont val="Times New Roman"/>
        <family val="1"/>
      </rPr>
      <t>гр. 4</t>
    </r>
    <r>
      <rPr>
        <sz val="11"/>
        <rFont val="Times New Roman"/>
        <family val="1"/>
      </rPr>
      <t xml:space="preserve"> x </t>
    </r>
    <r>
      <rPr>
        <sz val="11"/>
        <color indexed="12"/>
        <rFont val="Times New Roman"/>
        <family val="1"/>
      </rPr>
      <t>гр. 5</t>
    </r>
    <r>
      <rPr>
        <sz val="11"/>
        <rFont val="Times New Roman"/>
        <family val="1"/>
      </rPr>
      <t>)</t>
    </r>
  </si>
  <si>
    <t>Собственные средства бюджета города</t>
  </si>
  <si>
    <t>Субсидия на совершенствование условий организации питания школьников</t>
  </si>
  <si>
    <t>Субсидия на реализацию предложений жителей города Твери</t>
  </si>
  <si>
    <t>Заработная плата (КОСГУ 211)</t>
  </si>
  <si>
    <t>Прочие выплаты( КОСГУ 212)</t>
  </si>
  <si>
    <t>Начисление на выплаты по оплате труда (КОСГУ 213)</t>
  </si>
  <si>
    <t>Услуги связи (КОСГУ 221)</t>
  </si>
  <si>
    <t>Коммунальные услуги (КОСГУ 223)</t>
  </si>
  <si>
    <t>Работы, услуги по содержанию имущества (КОСГУ 225)</t>
  </si>
  <si>
    <t>Прочие работы, услуги (КОСГУ 226)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</si>
  <si>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</si>
  <si>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</si>
  <si>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</si>
  <si>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на 2017г. очередной финансовый год</t>
  </si>
  <si>
    <t>на 2018 г. 1-ый год планового периода</t>
  </si>
  <si>
    <t>на 2019_ г. 2-ой год планового периода</t>
  </si>
  <si>
    <t>на 2017 г. очередной финансовый год</t>
  </si>
  <si>
    <t>на 2019 г. 2-ой год планового периода</t>
  </si>
  <si>
    <t xml:space="preserve">Средства областного бюджета </t>
  </si>
  <si>
    <r>
      <t xml:space="preserve">Субсидия на организацию предоставления общедоступного бесплатного начального общего, </t>
    </r>
    <r>
      <rPr>
        <b/>
        <u val="single"/>
        <sz val="11"/>
        <rFont val="Times New Roman"/>
        <family val="1"/>
      </rPr>
      <t>основного общего, среднего (полного) образования</t>
    </r>
    <r>
      <rPr>
        <sz val="11"/>
        <rFont val="Times New Roman"/>
        <family val="1"/>
      </rPr>
      <t xml:space="preserve">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(расходы на содержание имущества, оплату прочих расходов и услуг)</t>
    </r>
  </si>
  <si>
    <r>
      <t xml:space="preserve">Субсидия на организацию предоставления общедоступного бесплатного начального общего, </t>
    </r>
    <r>
      <rPr>
        <b/>
        <u val="single"/>
        <sz val="11"/>
        <rFont val="Times New Roman"/>
        <family val="1"/>
      </rPr>
      <t>основного общего, среднего (полного) образования</t>
    </r>
    <r>
      <rPr>
        <sz val="11"/>
        <rFont val="Times New Roman"/>
        <family val="1"/>
      </rPr>
      <t xml:space="preserve"> в муниципальных общеобразовательных организациях, обеспечение дополнительного образования детей в муниципальных общеобразовательных организациях  (расходы на оплату труда)</t>
    </r>
  </si>
  <si>
    <r>
      <t xml:space="preserve">Субсидия на организацию предоставления общедоступного и бесплатного </t>
    </r>
    <r>
      <rPr>
        <b/>
        <u val="single"/>
        <sz val="11"/>
        <rFont val="Times New Roman"/>
        <family val="1"/>
      </rPr>
      <t>дошкольного образования детей</t>
    </r>
    <r>
      <rPr>
        <sz val="11"/>
        <rFont val="Times New Roman"/>
        <family val="1"/>
      </rPr>
      <t xml:space="preserve"> в муниципальных образовательных организациях, реализующих основную общеобразовательную программу дошкольного образования (расходы на оплату труда)</t>
    </r>
  </si>
  <si>
    <r>
      <t xml:space="preserve">Субсидия на организацию предоставления общедоступного и бесплатного </t>
    </r>
    <r>
      <rPr>
        <b/>
        <u val="single"/>
        <sz val="11"/>
        <rFont val="Times New Roman"/>
        <family val="1"/>
      </rPr>
      <t>дошкольного образования детей</t>
    </r>
    <r>
      <rPr>
        <sz val="11"/>
        <rFont val="Times New Roman"/>
        <family val="1"/>
      </rPr>
      <t xml:space="preserve"> в муниципальных образовательных организациях, реализующих основную общеобразовательную программу дошкольного образования  (расходы на содержание имущества, оплату прочих расходов и услуг)</t>
    </r>
  </si>
  <si>
    <t>011.02.0001</t>
  </si>
  <si>
    <t>011.02.0003</t>
  </si>
  <si>
    <t>011.01.0001</t>
  </si>
  <si>
    <t>011.01.0003</t>
  </si>
  <si>
    <r>
      <t xml:space="preserve">Субсидия на организацию предоставления общедоступного бесплатного начального общего, </t>
    </r>
    <r>
      <rPr>
        <b/>
        <u val="single"/>
        <sz val="11"/>
        <rFont val="Times New Roman"/>
        <family val="1"/>
      </rPr>
      <t>основного общего, среднего (полного) образования</t>
    </r>
    <r>
      <rPr>
        <sz val="11"/>
        <rFont val="Times New Roman"/>
        <family val="1"/>
      </rPr>
      <t xml:space="preserve">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(расходы на оплату коммунальных услуг)</t>
    </r>
  </si>
  <si>
    <r>
      <t xml:space="preserve">Субсидия на организацию предоставления общедоступного бесплатного начального </t>
    </r>
    <r>
      <rPr>
        <b/>
        <u val="single"/>
        <sz val="11"/>
        <rFont val="Times New Roman"/>
        <family val="1"/>
      </rPr>
      <t>общего, основного общего, среднего (полного) образования</t>
    </r>
    <r>
      <rPr>
        <sz val="11"/>
        <rFont val="Times New Roman"/>
        <family val="1"/>
      </rPr>
      <t xml:space="preserve">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(расходы на содержание имущества, оплату прочих расходов и услуг)</t>
    </r>
  </si>
  <si>
    <r>
      <t xml:space="preserve">Субсидия на обеспечение </t>
    </r>
    <r>
      <rPr>
        <b/>
        <u val="single"/>
        <sz val="11"/>
        <rFont val="Times New Roman"/>
        <family val="1"/>
      </rPr>
      <t>отдыха детей в каникулярное время</t>
    </r>
    <r>
      <rPr>
        <sz val="11"/>
        <rFont val="Times New Roman"/>
        <family val="1"/>
      </rPr>
      <t xml:space="preserve"> в образовательных учреждениях различных видов и типов (расходы на содержание имущества, оплату прочих расходов и услуг)</t>
    </r>
  </si>
  <si>
    <t>011.01.0002</t>
  </si>
  <si>
    <t>011.02.0002</t>
  </si>
  <si>
    <t>011.04.0003</t>
  </si>
  <si>
    <r>
      <t xml:space="preserve">Субсидия на организацию предоставления общедоступного и бесплатного </t>
    </r>
    <r>
      <rPr>
        <b/>
        <u val="single"/>
        <sz val="11"/>
        <rFont val="Times New Roman"/>
        <family val="1"/>
      </rPr>
      <t>дошкольного образования детей</t>
    </r>
    <r>
      <rPr>
        <sz val="11"/>
        <rFont val="Times New Roman"/>
        <family val="1"/>
      </rPr>
      <t xml:space="preserve"> в муниципальных образовательных организациях, реализующих основную общеобразовательную программу дошкольного образования (расходы на оплату коммунальных услуг)</t>
    </r>
  </si>
  <si>
    <t>011.17.0000</t>
  </si>
  <si>
    <t>011.25.0000</t>
  </si>
  <si>
    <t>011.60.0000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</si>
  <si>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</si>
  <si>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</si>
  <si>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</si>
  <si>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хозяйственной деятельности  муниципальных бюджетных</t>
  </si>
  <si>
    <t xml:space="preserve">                                 (полное и краткое наименование муниципального учреждения)</t>
  </si>
  <si>
    <t xml:space="preserve">                          Управление образования администрации г.Твери</t>
  </si>
  <si>
    <t xml:space="preserve">                                 (наименование органа,выполняющего функции и полномочия учредителя)</t>
  </si>
  <si>
    <t>( на последнюю отчетную дату)</t>
  </si>
  <si>
    <t>НАИМЕНОВАНИЕ ПОКАЗАТЕЛЯ</t>
  </si>
  <si>
    <t>особо ценное движимое  имущество, всего</t>
  </si>
  <si>
    <t>иные финансовые инструменты</t>
  </si>
  <si>
    <t xml:space="preserve">дебиторская задолженность по доходам                                                                                                                        </t>
  </si>
  <si>
    <t xml:space="preserve">дебиторская задолженность по расходам  </t>
  </si>
  <si>
    <t xml:space="preserve">кредиторская задолженность     </t>
  </si>
  <si>
    <t>"Утверждаю"</t>
  </si>
  <si>
    <t>Начальник</t>
  </si>
  <si>
    <t>(наименование отраслевого (функционального) органа,</t>
  </si>
  <si>
    <t>выполняющего функции и полномочия учредителя)</t>
  </si>
  <si>
    <t xml:space="preserve">_____________                             Афонина Н.А.               </t>
  </si>
  <si>
    <t>(подпись)                         (расшифровка подписи)</t>
  </si>
  <si>
    <t>"___" ____________ 201__г.</t>
  </si>
  <si>
    <t>Код по реестру участников бюджетного процесса, а также юридических лиц, не являющихся участниками бюджетного процесса</t>
  </si>
  <si>
    <t>Единицы измерения</t>
  </si>
  <si>
    <t xml:space="preserve">КПП </t>
  </si>
  <si>
    <t xml:space="preserve">ИНН </t>
  </si>
  <si>
    <t>№ п/п</t>
  </si>
  <si>
    <t>Нефинансовые активы, всего</t>
  </si>
  <si>
    <t>из них:
недвижимое имущество, всего</t>
  </si>
  <si>
    <t>в том числе:
остаточная стоимость</t>
  </si>
  <si>
    <t xml:space="preserve">в том числе:
остаточная стоимость </t>
  </si>
  <si>
    <t>Финансовые активы, всего</t>
  </si>
  <si>
    <t>в том числе:
денежные средства учереждения на счетах</t>
  </si>
  <si>
    <t>в том числе:
денежные средства учереждения, размещенные на депозиты в кредитной организации</t>
  </si>
  <si>
    <t>из них:
денежные средства учреждения</t>
  </si>
  <si>
    <t>Обязательства  всего,</t>
  </si>
  <si>
    <t>из них:
долговые обязательства</t>
  </si>
  <si>
    <t xml:space="preserve">в том числе:
просроченная  кредиторская задолженность                                                                                                                                                  </t>
  </si>
  <si>
    <t xml:space="preserve">Руководитель учреждения ___________  </t>
  </si>
  <si>
    <t xml:space="preserve">Исполнитель ___________  </t>
  </si>
  <si>
    <t>тел. 32-64-54 "___" _________ 20__ г.</t>
  </si>
  <si>
    <t>Планируемый финансовый год 2017 г.</t>
  </si>
  <si>
    <t>Код видов расходов</t>
  </si>
  <si>
    <t xml:space="preserve">Источник финансового обеспечения </t>
  </si>
  <si>
    <t>Фонд оплаты труда учреждений (КВР 111)</t>
  </si>
  <si>
    <t>Директор</t>
  </si>
  <si>
    <t>Заместитель директора по учебно-воспитательной работе</t>
  </si>
  <si>
    <t>Заместитель директора по административно-хозяйственной части</t>
  </si>
  <si>
    <t>Главный бухгалтер</t>
  </si>
  <si>
    <t>Лаборант</t>
  </si>
  <si>
    <t>Старший вожатый</t>
  </si>
  <si>
    <t>Социальный педагог</t>
  </si>
  <si>
    <t>Педагог дополнительного образования</t>
  </si>
  <si>
    <t>Воспитатель (ГПД)</t>
  </si>
  <si>
    <t>Педагог - психолог</t>
  </si>
  <si>
    <t>Преподаватель - организатор основ безопасности жизнедеятельности</t>
  </si>
  <si>
    <t>Учитель - логопед</t>
  </si>
  <si>
    <t>Учитель</t>
  </si>
  <si>
    <t>Учитель (начальных классов)</t>
  </si>
  <si>
    <t>Дворник</t>
  </si>
  <si>
    <t>Гардеробщик</t>
  </si>
  <si>
    <t>Сторож</t>
  </si>
  <si>
    <t>Уборщик производственных и служебных помещений</t>
  </si>
  <si>
    <t>Рабочий по комплексному обслуживанию и ремонту зданий</t>
  </si>
  <si>
    <t>Код субсидии</t>
  </si>
  <si>
    <t>011.02.0001 (школа)</t>
  </si>
  <si>
    <t>011.01.0001 (дошкольное отделение)</t>
  </si>
  <si>
    <t>Музыкальный руководитель</t>
  </si>
  <si>
    <t>Инструктор по физической культуре</t>
  </si>
  <si>
    <t>Воспитатель</t>
  </si>
  <si>
    <t>Старший воспитатель</t>
  </si>
  <si>
    <t>Помощник воспитателя</t>
  </si>
  <si>
    <t>Заведующий хозяйством</t>
  </si>
  <si>
    <t>Кастелянша</t>
  </si>
  <si>
    <t>Рабочий по стирке и ремонту спец.одежды</t>
  </si>
  <si>
    <t>Иные выплаты персоналу учреждений, за исключением фонда оплаты труда (КВР 112)</t>
  </si>
  <si>
    <t>Пособие по уходу ха ребенком до 3-х лет</t>
  </si>
  <si>
    <t>Взносы по обязательному социальному страхованию на выплаты по оплате труда работников и иные выплаты работникам учреждений (КВР 119)</t>
  </si>
  <si>
    <t xml:space="preserve">Городские средства </t>
  </si>
  <si>
    <t>Прочая закупка товаров, работ и услуг для обеспечения государственных (муниципальных) нужд (КВР 244)</t>
  </si>
  <si>
    <t>011.02.0003 (школа)</t>
  </si>
  <si>
    <t>011.01.0003 (дошкольное отделение)</t>
  </si>
  <si>
    <t>011.02.0002 (школа), 011.01.0002 (дошкольное отделение)</t>
  </si>
  <si>
    <t>школа</t>
  </si>
  <si>
    <t>дошкольное отделение</t>
  </si>
  <si>
    <t>011.02.0003 (школа), 011.01.0003 (дошкольное отделение)</t>
  </si>
  <si>
    <t>Обслуживание АПС</t>
  </si>
  <si>
    <t>Обслуживание э/уст</t>
  </si>
  <si>
    <t>Стрелец</t>
  </si>
  <si>
    <t>учебники (школа)</t>
  </si>
  <si>
    <t>канц.товары</t>
  </si>
  <si>
    <t>картриджы для систем водоочистной</t>
  </si>
  <si>
    <t>шт</t>
  </si>
  <si>
    <t>дош/отд</t>
  </si>
  <si>
    <t>установка оконных блоков</t>
  </si>
  <si>
    <t xml:space="preserve">011.04.0003 </t>
  </si>
  <si>
    <t xml:space="preserve">011.17.0000 </t>
  </si>
  <si>
    <t>питание 1-4 кл</t>
  </si>
  <si>
    <t>питание м/об</t>
  </si>
  <si>
    <t>Заместитель директора по воспитательной работе</t>
  </si>
  <si>
    <t>Заместитель директора по безопасности</t>
  </si>
  <si>
    <t>Библиотекарь 1 категории</t>
  </si>
  <si>
    <t>Секретарь учебной части</t>
  </si>
  <si>
    <t>Ведущий экономист</t>
  </si>
  <si>
    <t>Бухгалтер 1 категории</t>
  </si>
  <si>
    <t>Делопроизводитель</t>
  </si>
  <si>
    <t>Программист 1 категории</t>
  </si>
  <si>
    <t>Электроник 1 категории</t>
  </si>
  <si>
    <t>Педагог-библиотекарь</t>
  </si>
  <si>
    <t>Вахтер</t>
  </si>
  <si>
    <t>Педагог-психолог</t>
  </si>
  <si>
    <r>
      <t xml:space="preserve">услуг по содержанию имущества  </t>
    </r>
    <r>
      <rPr>
        <b/>
        <sz val="11"/>
        <rFont val="Times New Roman"/>
        <family val="1"/>
      </rPr>
      <t>(строка 260)</t>
    </r>
  </si>
  <si>
    <t xml:space="preserve">устранение неисправностей (восстановление работоспособности) объектов имущества </t>
  </si>
  <si>
    <t>Ремонт (текущий и капитальный) имущества</t>
  </si>
  <si>
    <t>Заправка огнетушителей</t>
  </si>
  <si>
    <t>Замер сопротивления</t>
  </si>
  <si>
    <t>Ремонт пожарной сигнализации</t>
  </si>
  <si>
    <t>1.1</t>
  </si>
  <si>
    <t>1.2</t>
  </si>
  <si>
    <t>2.1</t>
  </si>
  <si>
    <t>2.2</t>
  </si>
  <si>
    <t>иные расходы, в том числе</t>
  </si>
  <si>
    <t>Обслуживание водоочистной системы</t>
  </si>
  <si>
    <t>Обслуживание средств охраны</t>
  </si>
  <si>
    <t>Обслуживание по приему и водоотведению сточных вод</t>
  </si>
  <si>
    <t>Обслуживание теплоузлов</t>
  </si>
  <si>
    <t>Обслуживание счетчиков теплоузлов</t>
  </si>
  <si>
    <t>Подготовка теплоузлов к отопительному сезону 2017-2018г.</t>
  </si>
  <si>
    <t>Гидропромывка отопительной системы</t>
  </si>
  <si>
    <t>Услуги по обслуживанию кабельных линий</t>
  </si>
  <si>
    <t>основная школа, начальная школа, мастерские
дош/отд</t>
  </si>
  <si>
    <t>основная школа, нач. школа, мастерские,
дош/отд</t>
  </si>
  <si>
    <t>011.19.0000, 011.20.0000, 011.25.0000</t>
  </si>
  <si>
    <t>Код субсидии на иные цели</t>
  </si>
  <si>
    <t>Обустройство детской площадки</t>
  </si>
  <si>
    <t>ремонт полов</t>
  </si>
  <si>
    <t>Замена труб горячего и холодного водоснабжения</t>
  </si>
  <si>
    <t>Проверка изамена трансформаторов тока</t>
  </si>
  <si>
    <t>школа, дош/отд</t>
  </si>
  <si>
    <t>Итого по 011.19.0000</t>
  </si>
  <si>
    <t>Замена технического оборудования  в водоочистной системе</t>
  </si>
  <si>
    <t>Ремонт вентиляции</t>
  </si>
  <si>
    <t>ремрнт полов</t>
  </si>
  <si>
    <t>Итого по 011.20.0000</t>
  </si>
  <si>
    <t>Итого по 011.25.0000</t>
  </si>
  <si>
    <t>обслуживание программного обеспечения УРМ</t>
  </si>
  <si>
    <t>обслуживание программного обеспечения Смета</t>
  </si>
  <si>
    <t>услуги вневедомственной охраны</t>
  </si>
  <si>
    <t>медицинский осмотр</t>
  </si>
  <si>
    <t>санминимум</t>
  </si>
  <si>
    <t>организация питания в ДОУ</t>
  </si>
  <si>
    <t>спортивное оборудование(стойка для прыжков)</t>
  </si>
  <si>
    <t>классные журналы</t>
  </si>
  <si>
    <t>пожарный шкаф</t>
  </si>
  <si>
    <t>краски пальчиковые</t>
  </si>
  <si>
    <t>шт.</t>
  </si>
  <si>
    <t>фартуки с нарукавниками</t>
  </si>
  <si>
    <t>костюмы для праздников</t>
  </si>
  <si>
    <t>011.01.0003 (дошк. отд.)</t>
  </si>
  <si>
    <t>услуги информационно-правовых услуг"Консультант"</t>
  </si>
  <si>
    <t>изготовление аттестатов</t>
  </si>
  <si>
    <t>антивирусная программа</t>
  </si>
  <si>
    <t>Субвенция из областного бюджета</t>
  </si>
  <si>
    <t xml:space="preserve">2. Расчет (обоснования) расходов на социальные  и иные выплаты </t>
  </si>
  <si>
    <t>Иные выплаты населению(КВР 360)</t>
  </si>
  <si>
    <t>Общая сумма выплат, руб. (гр.3*гр.4)</t>
  </si>
  <si>
    <t>*</t>
  </si>
  <si>
    <t xml:space="preserve"> компенсация части родительской платы за присмотр и уход за ребенком в дошкольном отделении</t>
  </si>
  <si>
    <t xml:space="preserve">3. Расчет (обоснования) расходов на уплату налогов, сборов </t>
  </si>
  <si>
    <t>Сумма исчисленного налога, подлежащего уплате, руб. (гр.3*гр.4/100)</t>
  </si>
  <si>
    <t>из них:переданное в аренду</t>
  </si>
  <si>
    <t>3.1 Расчет (обоснование) расходов на оплату</t>
  </si>
  <si>
    <t>Уплата налога на имущество организаций и земельного налога</t>
  </si>
  <si>
    <t>(КВР 851)</t>
  </si>
  <si>
    <t>3.3 Расчет (обоснование) расходов на оплату</t>
  </si>
  <si>
    <t>плата за негативное
 воздействие  на окружающую среду</t>
  </si>
  <si>
    <t>(КВР 853)</t>
  </si>
  <si>
    <t>Уплата иных платежей</t>
  </si>
  <si>
    <t>За счет доходов от собственности</t>
  </si>
  <si>
    <t>Штрафы, пени, госпошлина</t>
  </si>
  <si>
    <t>Прочие работы, услуги (КВР 244)</t>
  </si>
  <si>
    <t>за счет средств областного бюджета</t>
  </si>
  <si>
    <t>Субсидия на иные цели за счет областного бюджета</t>
  </si>
  <si>
    <t>за  услуги банку за перевод  денежных средств по компенсации</t>
  </si>
  <si>
    <t>Трудоустройство несовершеннолетних</t>
  </si>
  <si>
    <t>Медали</t>
  </si>
  <si>
    <t>Приносящая доход деятельность</t>
  </si>
  <si>
    <t>За счет остатков 2016 года</t>
  </si>
  <si>
    <t>перемотка рукава</t>
  </si>
  <si>
    <t>испытание на водоотдачу</t>
  </si>
  <si>
    <t>проверка на испытание пожарного крана</t>
  </si>
  <si>
    <t>ремонт оборудования</t>
  </si>
  <si>
    <t>Устранение аварийной ситуации</t>
  </si>
  <si>
    <t>Поверка медицинского оборудования</t>
  </si>
  <si>
    <t>1.</t>
  </si>
  <si>
    <t>Стулья</t>
  </si>
  <si>
    <t>Мебель, в т. ч.</t>
  </si>
  <si>
    <t>Стенка</t>
  </si>
  <si>
    <t>Пожарный инвентарь, в т.ч.</t>
  </si>
  <si>
    <t>Багор</t>
  </si>
  <si>
    <t>Лом</t>
  </si>
  <si>
    <t>Топор</t>
  </si>
  <si>
    <t>Бытовая техника, в т.ч.</t>
  </si>
  <si>
    <t>Микроволновая печь</t>
  </si>
  <si>
    <t>Холодильник для ДОУ</t>
  </si>
  <si>
    <t>Офисная техника, в т.ч.</t>
  </si>
  <si>
    <t>Сканер</t>
  </si>
  <si>
    <t>Пожарная лопата</t>
  </si>
  <si>
    <t>Пожарные ведра</t>
  </si>
  <si>
    <t>Иные расходы, в т.ч.</t>
  </si>
  <si>
    <t>курсы повышения квалификации</t>
  </si>
  <si>
    <t>изготовление ключей для цифровой подписи</t>
  </si>
  <si>
    <t>Лицензия для школьных
 компьютеров</t>
  </si>
  <si>
    <t>услуги по заключению на списание мат.ценностей</t>
  </si>
  <si>
    <t>За счет остатков 2016 года ( от собственности)</t>
  </si>
  <si>
    <t>За счет остатков 2016 года ( от приносящей доход деятельности)</t>
  </si>
  <si>
    <t>Организация питания малообеспеченных семей, за счет средств КЦСОН</t>
  </si>
  <si>
    <t>Организация питания малообеспеченных семей, за счет средств КЦСОН в лагере с дневным пребыванием</t>
  </si>
  <si>
    <t>За счет остатков 2016 года ( родительская плата за содержание детей в дошкольном отделении)</t>
  </si>
  <si>
    <t>Организация питания детей в дошкольном отделении</t>
  </si>
  <si>
    <t>Организация питания детей в дошкольном отделении за счет родительской платы</t>
  </si>
  <si>
    <t>Организация питания в лагере с дневным пребыванием за счет родительской платы</t>
  </si>
  <si>
    <t>организация питания в лагере с дн. пребыванием</t>
  </si>
  <si>
    <t>1. Расчеты (обоснования) выплат персоналу (строка 210) -  37988600,00</t>
  </si>
  <si>
    <t>населению (строка 220) -573000,00</t>
  </si>
  <si>
    <t>и иных платежей (строка 230) - 218900,00</t>
  </si>
  <si>
    <t>5. Расчет (обоснование) прочих расходов (кроме расходов 
на закупку товаров, работ, услуг)   (строка 250)  - 94500,00</t>
  </si>
  <si>
    <t>услуг (строка 260) -- 11746540,00</t>
  </si>
  <si>
    <t xml:space="preserve">За счет  приносящей доход деятельности </t>
  </si>
  <si>
    <t>иные субсидии, в т.ч.:</t>
  </si>
  <si>
    <t>011.19.0000</t>
  </si>
  <si>
    <t>011.20.0000</t>
  </si>
  <si>
    <t>Субсидия на осуществление комплекса мер по обеспечению теплового режима и энергосбережения в общеобразовательных учреждениях</t>
  </si>
  <si>
    <t>Субсидия на укрепление материально-технической базы общеобразовательных учреждений</t>
  </si>
  <si>
    <t>Субсидия на выплату компенсации части родительской платы за присмотр и уход за ребенком в образовательных организациях и иных образовательных организациях (за исключением государственных образовательных организаций), реализующих основную общеобразовательную программу дошкольного образования, за счет средств областного бюджета</t>
  </si>
  <si>
    <t>прочие доходы, в т.ч.:</t>
  </si>
  <si>
    <t>доходы за счет средств , поступивших от Твеского КЦСОН, на организацию питания детей
 из семей, находящихся в трудной жизненной ситуации</t>
  </si>
  <si>
    <t xml:space="preserve">доходы за счет средств , поступивших от Тверского КЦСОН, на организацию питания детей 
из семей, находящихся в трудной жизненной ситуации в лагере с дневным пребыванием </t>
  </si>
  <si>
    <t>Расходы бюджетных учреждений за счет доходов от приносящей доход деятельности</t>
  </si>
  <si>
    <t>Родительская плата за лагерь с дневным пребыванием</t>
  </si>
  <si>
    <t>Компенсация затрат учреждению(возмещение коммунальных услуг арендаторами)</t>
  </si>
  <si>
    <t>Родительская плата за содержание детей в дошкольном отделении</t>
  </si>
  <si>
    <t>200.1</t>
  </si>
  <si>
    <t>социальные и иные выплаты населению, всего</t>
  </si>
  <si>
    <t>прочие расходы(кроме расходов на закупку товаров, работ, услуг)</t>
  </si>
  <si>
    <t xml:space="preserve">предоставлению компенсации части родительской платы за присмотр и уход (КОСГУ 262)
за ребенком в муниципальных образовательных организациях </t>
  </si>
  <si>
    <t>200.2</t>
  </si>
  <si>
    <t>уплата налогов, сборов и иных платежей</t>
  </si>
  <si>
    <t>Расходы за счет доходов от собственности</t>
  </si>
  <si>
    <t>200.3</t>
  </si>
  <si>
    <t xml:space="preserve">           </t>
  </si>
  <si>
    <t>Работы, услуги по содержанию имущества(КОСГУ225)</t>
  </si>
  <si>
    <t>200.4</t>
  </si>
  <si>
    <t>Расходы за счет прочих доходов</t>
  </si>
  <si>
    <t>200.5</t>
  </si>
  <si>
    <t>Расходы за счет остатков 2016 года</t>
  </si>
  <si>
    <t>200.6</t>
  </si>
  <si>
    <t>Коммунальные услуги( возмещение затрат) (КОСГУ 223)</t>
  </si>
  <si>
    <t>Прочие работы, услуги  (аренда) (КОСГУ 226)</t>
  </si>
  <si>
    <t>Работы, услуги по содержанию имущества (аренда) (КОСГУ 225)</t>
  </si>
  <si>
    <t>Прочие работы, услуги  (родительская плата за содержание в дошкольном отделении) (КОСГУ 226)</t>
  </si>
  <si>
    <t>Средства от приносящей доход деятельности</t>
  </si>
  <si>
    <t>Средства от приносящей доход деятельности(родительская плата)</t>
  </si>
  <si>
    <t>,</t>
  </si>
  <si>
    <t>Директор МОУ СОШ №21</t>
  </si>
  <si>
    <t>Г.Н.Савченко</t>
  </si>
  <si>
    <t>С.А.Променашева</t>
  </si>
  <si>
    <t>Расходы за счет собственных средств бюджета города</t>
  </si>
  <si>
    <t xml:space="preserve">Расходы за счет средств областного бюджета </t>
  </si>
  <si>
    <t xml:space="preserve"> доходы от приносящей доход деятельности</t>
  </si>
  <si>
    <t>120.1</t>
  </si>
  <si>
    <t>120.2</t>
  </si>
  <si>
    <t>120.3</t>
  </si>
  <si>
    <t>150.1</t>
  </si>
  <si>
    <t>150.2</t>
  </si>
  <si>
    <t>на 01 января 2017 г.</t>
  </si>
  <si>
    <t>Налог на имущество (КОСГУ 290)</t>
  </si>
  <si>
    <t>Плата за негативное воздействие на окружающую среду (КОСГУ 290)</t>
  </si>
  <si>
    <t>Исполнитель</t>
  </si>
  <si>
    <t>Тел. 55-64-55</t>
  </si>
  <si>
    <t>010</t>
  </si>
  <si>
    <t>020</t>
  </si>
  <si>
    <t>030</t>
  </si>
  <si>
    <t xml:space="preserve">                                                                                         учреждений  города Твери </t>
  </si>
  <si>
    <t>Управления образования администрации г.Твери</t>
  </si>
  <si>
    <t>на 2017 год и плановый период 2018  и  2019 годов.</t>
  </si>
  <si>
    <t xml:space="preserve">        План финансово-хозяйственной деятельности</t>
  </si>
  <si>
    <t xml:space="preserve">         Муниципальное общеобразовательное учреждение"Средняя общеобразовательная школа № 21"                 (МОУ СОШ № 21)</t>
  </si>
  <si>
    <t xml:space="preserve"> Адрес фактического местонахождения учреждения: 170003, г.Тверь,Петербургское ш.,  д. 42</t>
  </si>
  <si>
    <r>
      <t xml:space="preserve">                </t>
    </r>
    <r>
      <rPr>
        <b/>
        <sz val="12"/>
        <rFont val="Times New Roman"/>
        <family val="1"/>
      </rPr>
      <t xml:space="preserve"> 3. Перечень видов услуг (работ),  относящихся в соответствии  с уставом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к  основным   видам   деятельности   учреждения,   предоставление   которых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для физических и юридических лиц осуществляется в том числе за плату:</t>
    </r>
    <r>
      <rPr>
        <sz val="12"/>
        <rFont val="Times New Roman"/>
        <family val="1"/>
      </rPr>
      <t xml:space="preserve">
- сдача в аренду муниципального имущества, переданного в оперативное управление по согласованию с Учредителем и Департаментом управления имуществом и земельными ресурсами администрации города Твери;
- предоставление услуг, связанных с организацией и проведением выставок, презентаций, круглых столов, семинаров, конференций, симпозиумов, конкурсов и иных аналогичных мероприятий;
- оказание информационных, аналитических, справочно-библиографических услуг;
- предоставление услуг по размещению рекламы на Интернет-сайтах (портале) Учреждения;
- оказание услуг по демонстрации кино- и видеофильмов для образовательных и научных целей;
- 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связи;
- научные исследования и разработки в области естественных и технических наук;
- научные исследования и разработки в области общественных и гуманитарных наук;
- подготовка детей к школе;
- оказание платных образовательных услуг для лиц, не являющихся обучающимися Учреждения, в том числе дополнительное образование детей и взрослых;
- изучение учебных дисциплин сверх часов и сверх программ предусмотренных учебным планом.
</t>
    </r>
  </si>
  <si>
    <t xml:space="preserve">                  4. Показатели финансового состояния учреждения</t>
  </si>
  <si>
    <t xml:space="preserve">      на 01.01.2017 года</t>
  </si>
  <si>
    <t>Таблица 1</t>
  </si>
  <si>
    <r>
      <t xml:space="preserve">                 </t>
    </r>
    <r>
      <rPr>
        <b/>
        <sz val="12"/>
        <rFont val="Times New Roman"/>
        <family val="1"/>
      </rPr>
      <t xml:space="preserve">1. Цели деятельности учреждения: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1.Основной Целью деятельности Учреждения является осуществление образовательной деятельности по образовательным программам начального общего, основного общего и среднего общего образования.                                                                             2. Учреждение вправе осуществлять образовательную деятельность по следующим образовательным программам, реализация которых не является основной целью их деятельности: образовательным программам дошкольного образования, дополнительным общеобразовательным программам.
</t>
    </r>
  </si>
  <si>
    <r>
      <t xml:space="preserve">                </t>
    </r>
    <r>
      <rPr>
        <b/>
        <sz val="12"/>
        <rFont val="Times New Roman"/>
        <family val="1"/>
      </rPr>
      <t xml:space="preserve"> 2. Виды деятельности учреждения:  </t>
    </r>
    <r>
      <rPr>
        <sz val="12"/>
        <rFont val="Times New Roman"/>
        <family val="1"/>
      </rPr>
      <t xml:space="preserve">
- реализация основных общеобразовательных программ - образовательных программ дошкольного образования, начального общего образования, основного общего образования, среднего общего образования; 
- реализация дополнительных общеобразовательных программ - дополнительных общеразвивающих программ, дополнительных предпрофессиональных программ следующих направленностей: 
- техническая;
- физкультурно-спортивная;
- туристско-краеведческая;
- социально-педагогическая;
- естественнонаучная;
- художественная. 
- деятельность по присмотру и уходу за детьми в дошкольных группах и группах продленного дня 
- организация отдыха и оздоровления обучающихся в каникулярное время.                                                                          Дополнительными видами деятельности Учреждения являются:
- организация досуга молодежи, проведение культурно-массовых мероприятий.
- организация и проведение научно-практических семинаров и конференций.
- преподавание специальных курсов и циклов дисциплин.
- проведение психологической диагностики, тестирования, консультаций, тренингов, занятий учителями-логопедами, педагогами-психологами
</t>
    </r>
  </si>
  <si>
    <t>прочие расходы(кроме расходов на закупку товаров, работ, услуг)(КОСГУ290)</t>
  </si>
  <si>
    <t>прочие расходы(кроме расходов на закупку товаров, работ, услуг) КОСГУ 225 -трудоустройство</t>
  </si>
  <si>
    <t>Сумма,  руб. коп.</t>
  </si>
  <si>
    <t>Субсидия на организацию предоставления общедоступного и бесплатного дошкольного образования детей в муниципальных образовательных организациях, реализующих основную общеобразовательную программу дошкольного образования</t>
  </si>
  <si>
    <t>011.01.0000</t>
  </si>
  <si>
    <t>Субсидия на организацию предоставления общедоступного бесплатного начального общего, основного общего, среднего (полного)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</si>
  <si>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011.02.0000</t>
  </si>
  <si>
    <t>011.04.0000</t>
  </si>
  <si>
    <t>Субсидия на обеспечение отдыха детей в каникулярное время в образовательных учреждениях различных видов и типов</t>
  </si>
  <si>
    <t>из них: оплата труда и начисления на выплаты по оплате труда</t>
  </si>
  <si>
    <t xml:space="preserve">Налог на имущество </t>
  </si>
  <si>
    <t xml:space="preserve">Плата за негативное воздействие на окружающую среду </t>
  </si>
  <si>
    <t>Прочие работы, услуги (КОСГУ 226)род. за лагерь</t>
  </si>
  <si>
    <t>Прочие работы, услуги (КОСГУ 226)род. До</t>
  </si>
  <si>
    <t>Расчеты (обоснования) к плану финансово-хозяйственной деятельности муниципального учреждения на 14.02.2017г.</t>
  </si>
  <si>
    <t>Расходы за счет остатков средств, сложившихся по состоянию на 01.01.2017  за счет собственных средств бюджета города</t>
  </si>
  <si>
    <t>Расходы за счет остатков средств, сложившихся по состоянию на 01.01.2017  за счет средств областного бюджета</t>
  </si>
  <si>
    <t>011.61.0000</t>
  </si>
  <si>
    <t>201.1</t>
  </si>
  <si>
    <t>201.2</t>
  </si>
  <si>
    <t>202.1</t>
  </si>
  <si>
    <t>202.2</t>
  </si>
  <si>
    <t>в том числе на: выплаты персоналу,всего</t>
  </si>
  <si>
    <t xml:space="preserve">Расходы за счет средств областного бюджета, всего: </t>
  </si>
  <si>
    <t>предоставлению компенсации части родительской платы за присмотр и уход (КОСГУ 262)</t>
  </si>
  <si>
    <t xml:space="preserve"> </t>
  </si>
  <si>
    <t xml:space="preserve">                                                                                      </t>
  </si>
  <si>
    <t>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</t>
  </si>
  <si>
    <t xml:space="preserve">     </t>
  </si>
  <si>
    <t>Субсидия на обеспечение отдыха детей в каникулярное время в образовательных учреждениях различных видов и типов (расходы на содержание имущества, оплату прочих расходов и услуг)</t>
  </si>
  <si>
    <t>Субсидия на обеспечение комплексной безопасности зданий и помещений общеобразовательных учреждений</t>
  </si>
  <si>
    <t>011.18.0000</t>
  </si>
  <si>
    <t>011.66.0000</t>
  </si>
  <si>
    <t>Субсидия на реализацию мероприятий по обращениям, поступающим к депутатам Законодательного собрания Тверской области за счет средств областного бюджета</t>
  </si>
  <si>
    <t>Уточнение на 01.12.2017г.</t>
  </si>
  <si>
    <t>на 01  декабря 2017 г.</t>
  </si>
  <si>
    <t>на 01 декабря 2017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</si>
</sst>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;[Red]\-#,##0.00;0.00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\ &quot;р.&quot;"/>
    <numFmt numFmtId="188" formatCode="#,##0.00000"/>
    <numFmt numFmtId="189" formatCode="#,##0.000"/>
    <numFmt numFmtId="190" formatCode="0.0"/>
    <numFmt numFmtId="191" formatCode="#,##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u val="single"/>
      <sz val="14"/>
      <name val="Times New Roman"/>
      <family val="1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Times New Roman"/>
      <family val="1"/>
    </font>
    <font>
      <b/>
      <u val="single"/>
      <sz val="11"/>
      <color theme="10"/>
      <name val="Times New Roman"/>
      <family val="1"/>
    </font>
    <font>
      <u val="single"/>
      <sz val="14"/>
      <color theme="10"/>
      <name val="Times New Roman"/>
      <family val="1"/>
    </font>
    <font>
      <u val="single"/>
      <sz val="10"/>
      <color theme="1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3" fillId="0" borderId="12" xfId="0" applyNumberFormat="1" applyFont="1" applyBorder="1" applyAlignment="1">
      <alignment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3" fillId="0" borderId="12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Alignment="1">
      <alignment vertical="top" wrapText="1"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16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0" fontId="15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top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vertical="center"/>
    </xf>
    <xf numFmtId="0" fontId="6" fillId="0" borderId="18" xfId="0" applyFont="1" applyBorder="1" applyAlignment="1">
      <alignment/>
    </xf>
    <xf numFmtId="0" fontId="18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4" fontId="3" fillId="0" borderId="16" xfId="0" applyNumberFormat="1" applyFont="1" applyBorder="1" applyAlignment="1">
      <alignment horizontal="right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189" fontId="3" fillId="0" borderId="16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 horizontal="left" vertical="center" wrapText="1" indent="3"/>
    </xf>
    <xf numFmtId="4" fontId="3" fillId="0" borderId="16" xfId="0" applyNumberFormat="1" applyFont="1" applyBorder="1" applyAlignment="1">
      <alignment horizontal="left" vertical="center" wrapText="1" indent="3"/>
    </xf>
    <xf numFmtId="0" fontId="11" fillId="0" borderId="0" xfId="0" applyFont="1" applyAlignment="1">
      <alignment/>
    </xf>
    <xf numFmtId="4" fontId="6" fillId="0" borderId="16" xfId="0" applyNumberFormat="1" applyFont="1" applyBorder="1" applyAlignment="1">
      <alignment horizontal="right" vertical="center" wrapText="1"/>
    </xf>
    <xf numFmtId="0" fontId="67" fillId="0" borderId="0" xfId="42" applyFont="1" applyAlignment="1">
      <alignment horizontal="center" vertical="center" wrapText="1"/>
    </xf>
    <xf numFmtId="49" fontId="3" fillId="0" borderId="16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8" fillId="0" borderId="0" xfId="42" applyFont="1" applyAlignment="1">
      <alignment horizontal="center" vertical="center"/>
    </xf>
    <xf numFmtId="0" fontId="3" fillId="0" borderId="16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justify" vertical="center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justify" vertic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2" fontId="3" fillId="0" borderId="16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9" borderId="0" xfId="0" applyFont="1" applyFill="1" applyAlignment="1">
      <alignment/>
    </xf>
    <xf numFmtId="4" fontId="3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 indent="1"/>
    </xf>
    <xf numFmtId="4" fontId="6" fillId="0" borderId="0" xfId="0" applyNumberFormat="1" applyFont="1" applyBorder="1" applyAlignment="1">
      <alignment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2" fontId="6" fillId="0" borderId="16" xfId="0" applyNumberFormat="1" applyFont="1" applyBorder="1" applyAlignment="1">
      <alignment horizontal="right" vertical="center" wrapText="1"/>
    </xf>
    <xf numFmtId="2" fontId="6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6" fillId="6" borderId="16" xfId="0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vertical="center" wrapText="1"/>
    </xf>
    <xf numFmtId="0" fontId="12" fillId="6" borderId="16" xfId="0" applyFont="1" applyFill="1" applyBorder="1" applyAlignment="1">
      <alignment vertical="center" wrapText="1"/>
    </xf>
    <xf numFmtId="0" fontId="12" fillId="6" borderId="16" xfId="0" applyFont="1" applyFill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vertical="center" wrapText="1"/>
    </xf>
    <xf numFmtId="0" fontId="11" fillId="6" borderId="16" xfId="0" applyFont="1" applyFill="1" applyBorder="1" applyAlignment="1">
      <alignment vertical="center" wrapText="1"/>
    </xf>
    <xf numFmtId="49" fontId="3" fillId="6" borderId="16" xfId="0" applyNumberFormat="1" applyFont="1" applyFill="1" applyBorder="1" applyAlignment="1">
      <alignment horizontal="center" vertical="center" wrapText="1"/>
    </xf>
    <xf numFmtId="4" fontId="3" fillId="6" borderId="16" xfId="0" applyNumberFormat="1" applyFont="1" applyFill="1" applyBorder="1" applyAlignment="1">
      <alignment vertical="center" wrapText="1"/>
    </xf>
    <xf numFmtId="0" fontId="22" fillId="33" borderId="16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vertical="center" wrapText="1"/>
    </xf>
    <xf numFmtId="4" fontId="3" fillId="33" borderId="16" xfId="0" applyNumberFormat="1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center" wrapText="1"/>
    </xf>
    <xf numFmtId="49" fontId="6" fillId="34" borderId="16" xfId="0" applyNumberFormat="1" applyFont="1" applyFill="1" applyBorder="1" applyAlignment="1">
      <alignment horizontal="center" vertical="center" wrapText="1"/>
    </xf>
    <xf numFmtId="4" fontId="6" fillId="34" borderId="16" xfId="0" applyNumberFormat="1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0" fontId="6" fillId="13" borderId="16" xfId="0" applyFont="1" applyFill="1" applyBorder="1" applyAlignment="1">
      <alignment vertical="center" wrapText="1"/>
    </xf>
    <xf numFmtId="0" fontId="6" fillId="13" borderId="16" xfId="0" applyFont="1" applyFill="1" applyBorder="1" applyAlignment="1">
      <alignment horizontal="center" vertical="center" wrapText="1"/>
    </xf>
    <xf numFmtId="49" fontId="6" fillId="13" borderId="16" xfId="0" applyNumberFormat="1" applyFont="1" applyFill="1" applyBorder="1" applyAlignment="1">
      <alignment horizontal="center" vertical="center" wrapText="1"/>
    </xf>
    <xf numFmtId="4" fontId="6" fillId="13" borderId="16" xfId="0" applyNumberFormat="1" applyFont="1" applyFill="1" applyBorder="1" applyAlignment="1">
      <alignment vertical="center" wrapText="1"/>
    </xf>
    <xf numFmtId="4" fontId="3" fillId="13" borderId="16" xfId="0" applyNumberFormat="1" applyFont="1" applyFill="1" applyBorder="1" applyAlignment="1">
      <alignment vertical="center" wrapText="1"/>
    </xf>
    <xf numFmtId="49" fontId="3" fillId="13" borderId="16" xfId="0" applyNumberFormat="1" applyFont="1" applyFill="1" applyBorder="1" applyAlignment="1">
      <alignment horizontal="center" vertical="center" wrapText="1"/>
    </xf>
    <xf numFmtId="4" fontId="6" fillId="13" borderId="16" xfId="0" applyNumberFormat="1" applyFont="1" applyFill="1" applyBorder="1" applyAlignment="1">
      <alignment horizontal="right" vertical="center" wrapText="1"/>
    </xf>
    <xf numFmtId="0" fontId="6" fillId="35" borderId="16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horizontal="center" vertical="center" wrapText="1"/>
    </xf>
    <xf numFmtId="49" fontId="6" fillId="35" borderId="16" xfId="0" applyNumberFormat="1" applyFont="1" applyFill="1" applyBorder="1" applyAlignment="1">
      <alignment horizontal="center" vertical="center" wrapText="1"/>
    </xf>
    <xf numFmtId="4" fontId="6" fillId="35" borderId="16" xfId="0" applyNumberFormat="1" applyFont="1" applyFill="1" applyBorder="1" applyAlignment="1">
      <alignment vertical="center" wrapText="1"/>
    </xf>
    <xf numFmtId="4" fontId="3" fillId="35" borderId="16" xfId="0" applyNumberFormat="1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49" fontId="6" fillId="3" borderId="16" xfId="0" applyNumberFormat="1" applyFont="1" applyFill="1" applyBorder="1" applyAlignment="1">
      <alignment horizontal="center" vertical="center" wrapText="1"/>
    </xf>
    <xf numFmtId="4" fontId="6" fillId="3" borderId="16" xfId="0" applyNumberFormat="1" applyFont="1" applyFill="1" applyBorder="1" applyAlignment="1">
      <alignment vertical="center" wrapText="1"/>
    </xf>
    <xf numFmtId="4" fontId="6" fillId="3" borderId="16" xfId="0" applyNumberFormat="1" applyFont="1" applyFill="1" applyBorder="1" applyAlignment="1">
      <alignment horizontal="center" vertical="center" wrapText="1"/>
    </xf>
    <xf numFmtId="4" fontId="3" fillId="3" borderId="16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4" fontId="6" fillId="33" borderId="16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vertical="center" wrapText="1"/>
    </xf>
    <xf numFmtId="49" fontId="3" fillId="5" borderId="16" xfId="0" applyNumberFormat="1" applyFont="1" applyFill="1" applyBorder="1" applyAlignment="1">
      <alignment horizontal="center" vertical="center" wrapText="1"/>
    </xf>
    <xf numFmtId="4" fontId="3" fillId="5" borderId="16" xfId="0" applyNumberFormat="1" applyFont="1" applyFill="1" applyBorder="1" applyAlignment="1">
      <alignment vertical="center" wrapText="1"/>
    </xf>
    <xf numFmtId="4" fontId="3" fillId="5" borderId="16" xfId="0" applyNumberFormat="1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vertical="center" wrapText="1"/>
    </xf>
    <xf numFmtId="49" fontId="6" fillId="10" borderId="16" xfId="0" applyNumberFormat="1" applyFont="1" applyFill="1" applyBorder="1" applyAlignment="1">
      <alignment horizontal="center" vertical="center" wrapText="1"/>
    </xf>
    <xf numFmtId="4" fontId="6" fillId="10" borderId="16" xfId="0" applyNumberFormat="1" applyFont="1" applyFill="1" applyBorder="1" applyAlignment="1">
      <alignment vertical="center" wrapText="1"/>
    </xf>
    <xf numFmtId="4" fontId="6" fillId="10" borderId="16" xfId="0" applyNumberFormat="1" applyFont="1" applyFill="1" applyBorder="1" applyAlignment="1">
      <alignment horizontal="center" vertical="center" wrapText="1"/>
    </xf>
    <xf numFmtId="4" fontId="6" fillId="6" borderId="16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49" fontId="3" fillId="6" borderId="16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/>
    </xf>
    <xf numFmtId="0" fontId="6" fillId="3" borderId="16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10" borderId="16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/>
    </xf>
    <xf numFmtId="4" fontId="6" fillId="6" borderId="16" xfId="0" applyNumberFormat="1" applyFont="1" applyFill="1" applyBorder="1" applyAlignment="1">
      <alignment horizontal="right"/>
    </xf>
    <xf numFmtId="4" fontId="6" fillId="6" borderId="16" xfId="0" applyNumberFormat="1" applyFont="1" applyFill="1" applyBorder="1" applyAlignment="1">
      <alignment/>
    </xf>
    <xf numFmtId="0" fontId="12" fillId="6" borderId="16" xfId="0" applyFont="1" applyFill="1" applyBorder="1" applyAlignment="1">
      <alignment wrapText="1"/>
    </xf>
    <xf numFmtId="2" fontId="3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67" fillId="0" borderId="16" xfId="42" applyFont="1" applyBorder="1" applyAlignment="1">
      <alignment vertical="center" wrapText="1"/>
    </xf>
    <xf numFmtId="191" fontId="3" fillId="0" borderId="16" xfId="0" applyNumberFormat="1" applyFont="1" applyBorder="1" applyAlignment="1">
      <alignment vertical="center" wrapText="1"/>
    </xf>
    <xf numFmtId="0" fontId="23" fillId="0" borderId="0" xfId="0" applyFont="1" applyBorder="1" applyAlignment="1">
      <alignment/>
    </xf>
    <xf numFmtId="0" fontId="3" fillId="0" borderId="22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25" fillId="0" borderId="0" xfId="0" applyFont="1" applyAlignment="1">
      <alignment/>
    </xf>
    <xf numFmtId="4" fontId="3" fillId="36" borderId="16" xfId="0" applyNumberFormat="1" applyFont="1" applyFill="1" applyBorder="1" applyAlignment="1">
      <alignment horizontal="right" vertical="center" wrapText="1"/>
    </xf>
    <xf numFmtId="0" fontId="0" fillId="0" borderId="16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12" fillId="2" borderId="21" xfId="0" applyNumberFormat="1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vertical="center" wrapText="1"/>
    </xf>
    <xf numFmtId="0" fontId="22" fillId="6" borderId="16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/>
    </xf>
    <xf numFmtId="0" fontId="22" fillId="1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3" borderId="16" xfId="0" applyFont="1" applyFill="1" applyBorder="1" applyAlignment="1">
      <alignment vertical="center" wrapText="1"/>
    </xf>
    <xf numFmtId="0" fontId="6" fillId="5" borderId="16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4" fillId="0" borderId="0" xfId="0" applyFont="1" applyAlignment="1">
      <alignment horizontal="center" vertical="distributed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16" xfId="0" applyFont="1" applyFill="1" applyBorder="1" applyAlignment="1">
      <alignment/>
    </xf>
    <xf numFmtId="4" fontId="4" fillId="0" borderId="22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0" fontId="3" fillId="0" borderId="16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" fontId="4" fillId="0" borderId="22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9" fillId="0" borderId="0" xfId="42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67" fillId="0" borderId="16" xfId="42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wrapText="1"/>
    </xf>
    <xf numFmtId="0" fontId="19" fillId="0" borderId="21" xfId="0" applyFont="1" applyBorder="1" applyAlignment="1">
      <alignment/>
    </xf>
    <xf numFmtId="4" fontId="6" fillId="0" borderId="16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0" fillId="0" borderId="26" xfId="42" applyFont="1" applyBorder="1" applyAlignment="1">
      <alignment horizontal="center" vertical="center" wrapText="1"/>
    </xf>
    <xf numFmtId="0" fontId="70" fillId="0" borderId="27" xfId="42" applyFont="1" applyBorder="1" applyAlignment="1">
      <alignment horizontal="center" vertical="center" wrapText="1"/>
    </xf>
    <xf numFmtId="0" fontId="70" fillId="0" borderId="10" xfId="4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68" fillId="9" borderId="0" xfId="42" applyFont="1" applyFill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wrapText="1" shrinkToFit="1"/>
    </xf>
    <xf numFmtId="4" fontId="3" fillId="0" borderId="16" xfId="0" applyNumberFormat="1" applyFont="1" applyBorder="1" applyAlignment="1">
      <alignment horizontal="right" vertical="center" wrapText="1"/>
    </xf>
    <xf numFmtId="0" fontId="67" fillId="0" borderId="0" xfId="42" applyFont="1" applyAlignment="1">
      <alignment horizontal="center" vertical="center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3" fillId="0" borderId="34" xfId="0" applyNumberFormat="1" applyFont="1" applyBorder="1" applyAlignment="1">
      <alignment horizontal="right" vertical="center" wrapText="1"/>
    </xf>
    <xf numFmtId="4" fontId="3" fillId="0" borderId="3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6" fillId="9" borderId="0" xfId="0" applyFont="1" applyFill="1" applyAlignment="1">
      <alignment horizontal="center" vertical="center" wrapText="1"/>
    </xf>
    <xf numFmtId="0" fontId="67" fillId="0" borderId="0" xfId="42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47F550818F2E0180D6BB7944D239EA314568E0057C2A5CAD94B85812825281322C211B170CDL3WAJ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47F550818F2E0180D6BB7944D239EA31456890B53C1A5CAD94B858128L2W5J" TargetMode="External" /><Relationship Id="rId2" Type="http://schemas.openxmlformats.org/officeDocument/2006/relationships/hyperlink" Target="consultantplus://offline/ref=747F550818F2E0180D6BB7944D239EA31456890C54C7A5CAD94B858128L2W5J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47F550818F2E0180D6BB7944D239EA314568E0057C2A5CAD94B858128L2W5J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47F550818F2E0180D6BB7944D239EA313518B0D51CCF8C0D11289832F2A7704258B1DB271C93CLEW9J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47F550818F2E0180D6BB7944D239EA314568E0057C2A5CAD94B85812825281322C211B170CDL3WAJ" TargetMode="Externa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747F550818F2E0180D6BB7944D239EA314568E0057C2A5CAD94B85812825281322C211B170CDL3WAJ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37">
      <selection activeCell="K33" sqref="K33"/>
    </sheetView>
  </sheetViews>
  <sheetFormatPr defaultColWidth="9.140625" defaultRowHeight="12.75"/>
  <cols>
    <col min="1" max="1" width="5.140625" style="0" customWidth="1"/>
    <col min="2" max="2" width="50.57421875" style="0" customWidth="1"/>
    <col min="3" max="3" width="29.421875" style="0" customWidth="1"/>
    <col min="4" max="4" width="7.8515625" style="0" customWidth="1"/>
    <col min="6" max="6" width="13.421875" style="0" customWidth="1"/>
  </cols>
  <sheetData>
    <row r="1" spans="1:6" ht="12.75">
      <c r="A1" t="s">
        <v>259</v>
      </c>
      <c r="B1" s="229"/>
      <c r="C1" s="229"/>
      <c r="D1" s="229"/>
      <c r="E1" s="229"/>
      <c r="F1" s="229"/>
    </row>
    <row r="2" spans="2:6" ht="12.75">
      <c r="B2" s="229"/>
      <c r="C2" s="229"/>
      <c r="D2" s="229"/>
      <c r="E2" s="229"/>
      <c r="F2" s="229"/>
    </row>
    <row r="3" spans="2:6" ht="12.75">
      <c r="B3" s="229"/>
      <c r="C3" s="229"/>
      <c r="D3" s="229"/>
      <c r="E3" s="229"/>
      <c r="F3" s="229"/>
    </row>
    <row r="4" spans="2:6" ht="12.75">
      <c r="B4" s="229"/>
      <c r="C4" s="229"/>
      <c r="D4" s="229"/>
      <c r="E4" s="229"/>
      <c r="F4" s="229"/>
    </row>
    <row r="5" spans="2:6" ht="12.75">
      <c r="B5" s="229" t="s">
        <v>260</v>
      </c>
      <c r="C5" s="229"/>
      <c r="D5" s="229"/>
      <c r="E5" s="229"/>
      <c r="F5" s="229"/>
    </row>
    <row r="6" spans="2:6" ht="12.75">
      <c r="B6" s="229" t="s">
        <v>261</v>
      </c>
      <c r="C6" s="229"/>
      <c r="D6" s="229"/>
      <c r="E6" s="229"/>
      <c r="F6" s="229"/>
    </row>
    <row r="7" spans="2:6" ht="12.75">
      <c r="B7" s="229" t="s">
        <v>262</v>
      </c>
      <c r="C7" s="229"/>
      <c r="D7" s="229"/>
      <c r="E7" s="229"/>
      <c r="F7" s="229"/>
    </row>
    <row r="8" spans="2:6" ht="12.75">
      <c r="B8" s="229" t="s">
        <v>541</v>
      </c>
      <c r="C8" s="229"/>
      <c r="D8" s="229"/>
      <c r="E8" s="229"/>
      <c r="F8" s="229"/>
    </row>
    <row r="10" spans="2:4" ht="18.75" customHeight="1">
      <c r="B10" s="42"/>
      <c r="C10" s="42" t="s">
        <v>273</v>
      </c>
      <c r="D10" s="39"/>
    </row>
    <row r="11" spans="2:4" ht="18.75" customHeight="1">
      <c r="B11" s="39"/>
      <c r="C11" s="39" t="s">
        <v>274</v>
      </c>
      <c r="D11" s="39"/>
    </row>
    <row r="12" spans="2:6" ht="15" customHeight="1">
      <c r="B12" s="43"/>
      <c r="C12" s="201" t="s">
        <v>542</v>
      </c>
      <c r="D12" s="35"/>
      <c r="E12" s="35"/>
      <c r="F12" s="40"/>
    </row>
    <row r="13" spans="2:6" ht="15" customHeight="1">
      <c r="B13" s="41"/>
      <c r="C13" s="194" t="s">
        <v>275</v>
      </c>
      <c r="D13" s="194"/>
      <c r="E13" s="194"/>
      <c r="F13" s="194"/>
    </row>
    <row r="14" spans="2:6" ht="15" customHeight="1">
      <c r="B14" s="41"/>
      <c r="C14" s="194" t="s">
        <v>276</v>
      </c>
      <c r="D14" s="194"/>
      <c r="E14" s="194"/>
      <c r="F14" s="194"/>
    </row>
    <row r="15" spans="2:3" ht="15" customHeight="1">
      <c r="B15" s="14"/>
      <c r="C15" s="14"/>
    </row>
    <row r="16" spans="2:11" ht="15" customHeight="1">
      <c r="B16" s="40"/>
      <c r="C16" s="40" t="s">
        <v>277</v>
      </c>
      <c r="D16" s="43"/>
      <c r="E16" s="43"/>
      <c r="F16" s="40"/>
      <c r="K16" s="208"/>
    </row>
    <row r="17" spans="2:6" ht="15" customHeight="1">
      <c r="B17" s="41"/>
      <c r="C17" s="41" t="s">
        <v>278</v>
      </c>
      <c r="D17" s="41"/>
      <c r="E17" s="41"/>
      <c r="F17" s="41"/>
    </row>
    <row r="18" spans="2:4" ht="15" customHeight="1">
      <c r="B18" s="14"/>
      <c r="C18" s="14"/>
      <c r="D18" s="34"/>
    </row>
    <row r="19" spans="2:4" ht="15" customHeight="1">
      <c r="B19" s="41"/>
      <c r="C19" s="41" t="s">
        <v>279</v>
      </c>
      <c r="D19" s="41"/>
    </row>
    <row r="20" spans="2:3" ht="15" customHeight="1">
      <c r="B20" s="14"/>
      <c r="C20" s="33"/>
    </row>
    <row r="21" spans="2:6" ht="15.75" customHeight="1">
      <c r="B21" s="35"/>
      <c r="C21" s="45" t="s">
        <v>283</v>
      </c>
      <c r="D21" s="228">
        <v>6902025149</v>
      </c>
      <c r="E21" s="228"/>
      <c r="F21" s="228"/>
    </row>
    <row r="22" spans="2:6" ht="15.75" customHeight="1">
      <c r="B22" s="35"/>
      <c r="C22" s="45" t="s">
        <v>282</v>
      </c>
      <c r="D22" s="228">
        <v>695201001</v>
      </c>
      <c r="E22" s="228"/>
      <c r="F22" s="228"/>
    </row>
    <row r="23" spans="2:7" ht="82.5" customHeight="1">
      <c r="B23" s="35"/>
      <c r="C23" s="46" t="s">
        <v>280</v>
      </c>
      <c r="D23" s="228"/>
      <c r="E23" s="228"/>
      <c r="F23" s="228"/>
      <c r="G23" s="44"/>
    </row>
    <row r="24" spans="2:6" ht="15.75" customHeight="1">
      <c r="B24" s="37"/>
      <c r="C24" s="47" t="s">
        <v>281</v>
      </c>
      <c r="D24" s="228" t="s">
        <v>61</v>
      </c>
      <c r="E24" s="228"/>
      <c r="F24" s="228"/>
    </row>
    <row r="25" spans="2:3" ht="15.75" customHeight="1">
      <c r="B25" s="36"/>
      <c r="C25" s="36"/>
    </row>
    <row r="26" spans="1:6" ht="15.75" customHeight="1">
      <c r="A26" s="225" t="s">
        <v>544</v>
      </c>
      <c r="B26" s="225"/>
      <c r="C26" s="225"/>
      <c r="D26" s="225"/>
      <c r="E26" s="225"/>
      <c r="F26" s="225"/>
    </row>
    <row r="27" spans="1:6" ht="18.75" customHeight="1">
      <c r="A27" s="225" t="s">
        <v>543</v>
      </c>
      <c r="B27" s="225"/>
      <c r="C27" s="225"/>
      <c r="D27" s="225"/>
      <c r="E27" s="225"/>
      <c r="F27" s="225"/>
    </row>
    <row r="28" spans="1:6" ht="18.75" customHeight="1">
      <c r="A28" s="225" t="s">
        <v>587</v>
      </c>
      <c r="B28" s="225"/>
      <c r="C28" s="225"/>
      <c r="D28" s="225"/>
      <c r="E28" s="225"/>
      <c r="F28" s="225"/>
    </row>
    <row r="29" spans="1:6" ht="34.5" customHeight="1">
      <c r="A29" s="230" t="s">
        <v>545</v>
      </c>
      <c r="B29" s="230"/>
      <c r="C29" s="230"/>
      <c r="D29" s="230"/>
      <c r="E29" s="230"/>
      <c r="F29" s="230"/>
    </row>
    <row r="30" spans="1:6" ht="15.75" customHeight="1">
      <c r="A30" s="231" t="s">
        <v>263</v>
      </c>
      <c r="B30" s="231"/>
      <c r="C30" s="231"/>
      <c r="D30" s="231"/>
      <c r="E30" s="231"/>
      <c r="F30" s="231"/>
    </row>
    <row r="31" spans="1:6" ht="15.75" customHeight="1">
      <c r="A31" s="232" t="s">
        <v>264</v>
      </c>
      <c r="B31" s="232"/>
      <c r="C31" s="232"/>
      <c r="D31" s="232"/>
      <c r="E31" s="232"/>
      <c r="F31" s="232"/>
    </row>
    <row r="32" spans="1:6" ht="15.75" customHeight="1">
      <c r="A32" s="231" t="s">
        <v>265</v>
      </c>
      <c r="B32" s="231"/>
      <c r="C32" s="231"/>
      <c r="D32" s="231"/>
      <c r="E32" s="231"/>
      <c r="F32" s="231"/>
    </row>
    <row r="33" spans="1:10" ht="15.75" customHeight="1">
      <c r="A33" s="236" t="s">
        <v>546</v>
      </c>
      <c r="B33" s="236"/>
      <c r="C33" s="236"/>
      <c r="D33" s="236"/>
      <c r="E33" s="236"/>
      <c r="F33" s="236"/>
      <c r="I33" s="90"/>
      <c r="J33" s="222" t="s">
        <v>578</v>
      </c>
    </row>
    <row r="34" spans="1:6" ht="115.5" customHeight="1">
      <c r="A34" s="226" t="s">
        <v>551</v>
      </c>
      <c r="B34" s="226"/>
      <c r="C34" s="226"/>
      <c r="D34" s="226"/>
      <c r="E34" s="226"/>
      <c r="F34" s="226"/>
    </row>
    <row r="35" spans="1:6" ht="315.75" customHeight="1">
      <c r="A35" s="226" t="s">
        <v>552</v>
      </c>
      <c r="B35" s="227"/>
      <c r="C35" s="227"/>
      <c r="D35" s="227"/>
      <c r="E35" s="227"/>
      <c r="F35" s="227"/>
    </row>
    <row r="36" spans="1:6" ht="344.25" customHeight="1">
      <c r="A36" s="226" t="s">
        <v>547</v>
      </c>
      <c r="B36" s="227"/>
      <c r="C36" s="227"/>
      <c r="D36" s="227"/>
      <c r="E36" s="227"/>
      <c r="F36" s="227"/>
    </row>
    <row r="37" spans="1:6" ht="21" customHeight="1">
      <c r="A37" s="195"/>
      <c r="B37" s="196"/>
      <c r="C37" s="196"/>
      <c r="D37" s="231" t="s">
        <v>550</v>
      </c>
      <c r="E37" s="231"/>
      <c r="F37" s="231"/>
    </row>
    <row r="38" spans="1:6" ht="40.5" customHeight="1">
      <c r="A38" s="238" t="s">
        <v>548</v>
      </c>
      <c r="B38" s="238"/>
      <c r="C38" s="238"/>
      <c r="D38" s="238"/>
      <c r="E38" s="238"/>
      <c r="F38" s="238"/>
    </row>
    <row r="39" spans="2:6" ht="18.75">
      <c r="B39" s="243" t="s">
        <v>549</v>
      </c>
      <c r="C39" s="243"/>
      <c r="D39" s="243"/>
      <c r="E39" s="243"/>
      <c r="F39" s="243"/>
    </row>
    <row r="40" spans="2:6" ht="15.75" customHeight="1">
      <c r="B40" s="231" t="s">
        <v>266</v>
      </c>
      <c r="C40" s="231"/>
      <c r="D40" s="231"/>
      <c r="E40" s="231"/>
      <c r="F40" s="231"/>
    </row>
    <row r="41" spans="1:6" ht="25.5">
      <c r="A41" s="49" t="s">
        <v>284</v>
      </c>
      <c r="B41" s="244" t="s">
        <v>267</v>
      </c>
      <c r="C41" s="245"/>
      <c r="D41" s="246"/>
      <c r="E41" s="241" t="s">
        <v>555</v>
      </c>
      <c r="F41" s="242"/>
    </row>
    <row r="42" spans="1:6" ht="12.75">
      <c r="A42" s="50">
        <v>1</v>
      </c>
      <c r="B42" s="244">
        <v>2</v>
      </c>
      <c r="C42" s="245"/>
      <c r="D42" s="246"/>
      <c r="E42" s="239">
        <v>3</v>
      </c>
      <c r="F42" s="240"/>
    </row>
    <row r="43" spans="1:6" ht="24" customHeight="1">
      <c r="A43" s="48"/>
      <c r="B43" s="233" t="s">
        <v>285</v>
      </c>
      <c r="C43" s="233"/>
      <c r="D43" s="233"/>
      <c r="E43" s="234">
        <v>44731847.74</v>
      </c>
      <c r="F43" s="235"/>
    </row>
    <row r="44" spans="1:6" ht="33.75" customHeight="1">
      <c r="A44" s="48"/>
      <c r="B44" s="237" t="s">
        <v>286</v>
      </c>
      <c r="C44" s="237"/>
      <c r="D44" s="237"/>
      <c r="E44" s="234">
        <v>27066520.58</v>
      </c>
      <c r="F44" s="235"/>
    </row>
    <row r="45" spans="1:6" ht="30" customHeight="1">
      <c r="A45" s="48"/>
      <c r="B45" s="237" t="s">
        <v>287</v>
      </c>
      <c r="C45" s="237"/>
      <c r="D45" s="237"/>
      <c r="E45" s="234">
        <v>8273581.71</v>
      </c>
      <c r="F45" s="235"/>
    </row>
    <row r="46" spans="1:6" ht="24.75" customHeight="1">
      <c r="A46" s="48"/>
      <c r="B46" s="237" t="s">
        <v>268</v>
      </c>
      <c r="C46" s="237"/>
      <c r="D46" s="237"/>
      <c r="E46" s="234">
        <v>3846729.73</v>
      </c>
      <c r="F46" s="235"/>
    </row>
    <row r="47" spans="1:6" ht="29.25" customHeight="1">
      <c r="A47" s="48"/>
      <c r="B47" s="237" t="s">
        <v>288</v>
      </c>
      <c r="C47" s="237"/>
      <c r="D47" s="237"/>
      <c r="E47" s="234">
        <v>423672.37</v>
      </c>
      <c r="F47" s="235"/>
    </row>
    <row r="48" spans="1:6" ht="25.5" customHeight="1">
      <c r="A48" s="48"/>
      <c r="B48" s="237" t="s">
        <v>289</v>
      </c>
      <c r="C48" s="237"/>
      <c r="D48" s="237"/>
      <c r="E48" s="234">
        <v>797374.65</v>
      </c>
      <c r="F48" s="235"/>
    </row>
    <row r="49" spans="1:6" ht="29.25" customHeight="1">
      <c r="A49" s="48"/>
      <c r="B49" s="237" t="s">
        <v>292</v>
      </c>
      <c r="C49" s="237"/>
      <c r="D49" s="237"/>
      <c r="E49" s="234">
        <v>779340.09</v>
      </c>
      <c r="F49" s="235"/>
    </row>
    <row r="50" spans="1:6" ht="29.25" customHeight="1">
      <c r="A50" s="48"/>
      <c r="B50" s="247" t="s">
        <v>290</v>
      </c>
      <c r="C50" s="248"/>
      <c r="D50" s="249"/>
      <c r="E50" s="234">
        <v>779340.09</v>
      </c>
      <c r="F50" s="235"/>
    </row>
    <row r="51" spans="1:6" ht="30" customHeight="1">
      <c r="A51" s="48"/>
      <c r="B51" s="247" t="s">
        <v>291</v>
      </c>
      <c r="C51" s="248"/>
      <c r="D51" s="249"/>
      <c r="E51" s="234">
        <v>0</v>
      </c>
      <c r="F51" s="235"/>
    </row>
    <row r="52" spans="1:6" ht="27.75" customHeight="1">
      <c r="A52" s="48"/>
      <c r="B52" s="202" t="s">
        <v>269</v>
      </c>
      <c r="C52" s="203"/>
      <c r="D52" s="204"/>
      <c r="E52" s="234">
        <v>0</v>
      </c>
      <c r="F52" s="235"/>
    </row>
    <row r="53" spans="1:6" ht="27.75" customHeight="1">
      <c r="A53" s="48"/>
      <c r="B53" s="237" t="s">
        <v>270</v>
      </c>
      <c r="C53" s="237"/>
      <c r="D53" s="237"/>
      <c r="E53" s="234">
        <v>0</v>
      </c>
      <c r="F53" s="235"/>
    </row>
    <row r="54" spans="1:6" ht="23.25" customHeight="1">
      <c r="A54" s="48"/>
      <c r="B54" s="237" t="s">
        <v>271</v>
      </c>
      <c r="C54" s="237"/>
      <c r="D54" s="237"/>
      <c r="E54" s="234">
        <v>18034.56</v>
      </c>
      <c r="F54" s="235"/>
    </row>
    <row r="55" spans="1:6" ht="23.25" customHeight="1">
      <c r="A55" s="48"/>
      <c r="B55" s="250" t="s">
        <v>293</v>
      </c>
      <c r="C55" s="250"/>
      <c r="D55" s="250"/>
      <c r="E55" s="234">
        <v>615498.63</v>
      </c>
      <c r="F55" s="235"/>
    </row>
    <row r="56" spans="1:6" ht="30.75" customHeight="1">
      <c r="A56" s="48"/>
      <c r="B56" s="251" t="s">
        <v>294</v>
      </c>
      <c r="C56" s="252"/>
      <c r="D56" s="253"/>
      <c r="E56" s="254"/>
      <c r="F56" s="255"/>
    </row>
    <row r="57" spans="1:6" ht="22.5" customHeight="1">
      <c r="A57" s="48"/>
      <c r="B57" s="205" t="s">
        <v>272</v>
      </c>
      <c r="C57" s="206"/>
      <c r="D57" s="207"/>
      <c r="E57" s="234">
        <v>458390.23</v>
      </c>
      <c r="F57" s="235"/>
    </row>
    <row r="58" spans="1:6" ht="30" customHeight="1">
      <c r="A58" s="48"/>
      <c r="B58" s="256" t="s">
        <v>295</v>
      </c>
      <c r="C58" s="256"/>
      <c r="D58" s="256"/>
      <c r="E58" s="234">
        <v>0</v>
      </c>
      <c r="F58" s="235"/>
    </row>
    <row r="59" ht="14.25">
      <c r="B59" s="38"/>
    </row>
    <row r="60" ht="14.25">
      <c r="B60" s="38"/>
    </row>
    <row r="61" ht="14.25">
      <c r="B61" s="38"/>
    </row>
    <row r="62" ht="14.25">
      <c r="B62" s="38"/>
    </row>
  </sheetData>
  <sheetProtection/>
  <mergeCells count="61">
    <mergeCell ref="B58:D58"/>
    <mergeCell ref="E58:F58"/>
    <mergeCell ref="B5:F5"/>
    <mergeCell ref="B6:F6"/>
    <mergeCell ref="B7:F7"/>
    <mergeCell ref="B8:F8"/>
    <mergeCell ref="D21:F21"/>
    <mergeCell ref="D22:F22"/>
    <mergeCell ref="D23:F23"/>
    <mergeCell ref="B42:D42"/>
    <mergeCell ref="B54:D54"/>
    <mergeCell ref="E54:F54"/>
    <mergeCell ref="B55:D55"/>
    <mergeCell ref="E55:F55"/>
    <mergeCell ref="B56:D56"/>
    <mergeCell ref="E57:F57"/>
    <mergeCell ref="E56:F56"/>
    <mergeCell ref="B48:D48"/>
    <mergeCell ref="E48:F48"/>
    <mergeCell ref="B49:D49"/>
    <mergeCell ref="B50:D50"/>
    <mergeCell ref="B51:D51"/>
    <mergeCell ref="B53:D53"/>
    <mergeCell ref="E53:F53"/>
    <mergeCell ref="E50:F50"/>
    <mergeCell ref="E49:F49"/>
    <mergeCell ref="E51:F51"/>
    <mergeCell ref="E52:F52"/>
    <mergeCell ref="B39:F39"/>
    <mergeCell ref="B40:F40"/>
    <mergeCell ref="B41:D41"/>
    <mergeCell ref="B45:D45"/>
    <mergeCell ref="E45:F45"/>
    <mergeCell ref="B46:D46"/>
    <mergeCell ref="E46:F46"/>
    <mergeCell ref="B47:D47"/>
    <mergeCell ref="E47:F47"/>
    <mergeCell ref="B44:D44"/>
    <mergeCell ref="E44:F44"/>
    <mergeCell ref="A36:F36"/>
    <mergeCell ref="A38:F38"/>
    <mergeCell ref="D37:F37"/>
    <mergeCell ref="E42:F42"/>
    <mergeCell ref="E41:F41"/>
    <mergeCell ref="A29:F29"/>
    <mergeCell ref="A30:F30"/>
    <mergeCell ref="A31:F31"/>
    <mergeCell ref="A32:F32"/>
    <mergeCell ref="B43:D43"/>
    <mergeCell ref="E43:F43"/>
    <mergeCell ref="A33:F33"/>
    <mergeCell ref="A27:F27"/>
    <mergeCell ref="A35:F35"/>
    <mergeCell ref="D24:F24"/>
    <mergeCell ref="A28:F28"/>
    <mergeCell ref="B1:F1"/>
    <mergeCell ref="B2:F2"/>
    <mergeCell ref="B3:F3"/>
    <mergeCell ref="B4:F4"/>
    <mergeCell ref="A26:F26"/>
    <mergeCell ref="A34:F34"/>
  </mergeCells>
  <printOptions/>
  <pageMargins left="0.7086614173228347" right="0" top="0.15748031496062992" bottom="0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1"/>
  <sheetViews>
    <sheetView zoomScale="89" zoomScaleNormal="89" zoomScalePageLayoutView="0" workbookViewId="0" topLeftCell="A2">
      <selection activeCell="F18" sqref="F18"/>
    </sheetView>
  </sheetViews>
  <sheetFormatPr defaultColWidth="9.140625" defaultRowHeight="12.75"/>
  <cols>
    <col min="1" max="1" width="65.140625" style="16" customWidth="1"/>
    <col min="2" max="2" width="8.00390625" style="15" customWidth="1"/>
    <col min="3" max="3" width="11.28125" style="27" customWidth="1"/>
    <col min="4" max="4" width="15.28125" style="26" customWidth="1"/>
    <col min="5" max="5" width="13.7109375" style="26" customWidth="1"/>
    <col min="6" max="6" width="12.8515625" style="26" customWidth="1"/>
    <col min="7" max="7" width="12.421875" style="21" customWidth="1"/>
    <col min="8" max="8" width="9.421875" style="21" customWidth="1"/>
    <col min="9" max="9" width="16.57421875" style="21" customWidth="1"/>
    <col min="10" max="16384" width="9.140625" style="15" customWidth="1"/>
  </cols>
  <sheetData>
    <row r="1" spans="1:8" ht="15" hidden="1">
      <c r="A1" s="266"/>
      <c r="B1" s="266"/>
      <c r="C1" s="266"/>
      <c r="D1" s="266"/>
      <c r="E1" s="266"/>
      <c r="F1" s="266"/>
      <c r="G1" s="266"/>
      <c r="H1" s="266"/>
    </row>
    <row r="2" spans="1:9" s="17" customFormat="1" ht="18.75" customHeight="1">
      <c r="A2" s="267" t="s">
        <v>3</v>
      </c>
      <c r="B2" s="267"/>
      <c r="C2" s="267"/>
      <c r="D2" s="267"/>
      <c r="E2" s="267"/>
      <c r="F2" s="267"/>
      <c r="G2" s="267"/>
      <c r="H2" s="267"/>
      <c r="I2" s="22"/>
    </row>
    <row r="3" spans="1:9" s="17" customFormat="1" ht="18.75" customHeight="1">
      <c r="A3" s="268" t="s">
        <v>4</v>
      </c>
      <c r="B3" s="268"/>
      <c r="C3" s="268"/>
      <c r="D3" s="268"/>
      <c r="E3" s="268"/>
      <c r="F3" s="268"/>
      <c r="G3" s="268"/>
      <c r="H3" s="268"/>
      <c r="I3" s="22"/>
    </row>
    <row r="4" spans="1:9" s="17" customFormat="1" ht="18.75" customHeight="1">
      <c r="A4" s="268" t="s">
        <v>588</v>
      </c>
      <c r="B4" s="268"/>
      <c r="C4" s="268"/>
      <c r="D4" s="268"/>
      <c r="E4" s="268"/>
      <c r="F4" s="268"/>
      <c r="G4" s="268"/>
      <c r="H4" s="268"/>
      <c r="I4" s="22"/>
    </row>
    <row r="5" spans="1:9" s="17" customFormat="1" ht="19.5" customHeight="1">
      <c r="A5" s="268" t="s">
        <v>5</v>
      </c>
      <c r="B5" s="268"/>
      <c r="C5" s="268"/>
      <c r="D5" s="268"/>
      <c r="E5" s="268"/>
      <c r="F5" s="268"/>
      <c r="G5" s="268"/>
      <c r="H5" s="268"/>
      <c r="I5" s="22"/>
    </row>
    <row r="6" spans="1:9" s="17" customFormat="1" ht="20.25" customHeight="1">
      <c r="A6" s="269" t="s">
        <v>6</v>
      </c>
      <c r="B6" s="269"/>
      <c r="C6" s="269"/>
      <c r="D6" s="269"/>
      <c r="E6" s="269"/>
      <c r="F6" s="269"/>
      <c r="G6" s="269"/>
      <c r="H6" s="269"/>
      <c r="I6" s="22"/>
    </row>
    <row r="7" spans="1:8" ht="15" customHeight="1">
      <c r="A7" s="270" t="s">
        <v>7</v>
      </c>
      <c r="B7" s="270"/>
      <c r="C7" s="270"/>
      <c r="D7" s="270"/>
      <c r="E7" s="270"/>
      <c r="F7" s="270"/>
      <c r="G7" s="270"/>
      <c r="H7" s="270"/>
    </row>
    <row r="8" spans="1:8" ht="30" customHeight="1">
      <c r="A8" s="271" t="s">
        <v>8</v>
      </c>
      <c r="B8" s="271"/>
      <c r="C8" s="271"/>
      <c r="D8" s="271"/>
      <c r="E8" s="271"/>
      <c r="F8" s="271"/>
      <c r="G8" s="271"/>
      <c r="H8" s="271"/>
    </row>
    <row r="9" spans="1:8" ht="30" customHeight="1">
      <c r="A9" s="261" t="s">
        <v>0</v>
      </c>
      <c r="B9" s="261" t="s">
        <v>9</v>
      </c>
      <c r="C9" s="272" t="s">
        <v>10</v>
      </c>
      <c r="D9" s="273" t="s">
        <v>11</v>
      </c>
      <c r="E9" s="273"/>
      <c r="F9" s="273"/>
      <c r="G9" s="273"/>
      <c r="H9" s="273"/>
    </row>
    <row r="10" spans="1:8" ht="15">
      <c r="A10" s="261"/>
      <c r="B10" s="261"/>
      <c r="C10" s="272"/>
      <c r="D10" s="273" t="s">
        <v>12</v>
      </c>
      <c r="E10" s="273" t="s">
        <v>1</v>
      </c>
      <c r="F10" s="273"/>
      <c r="G10" s="273"/>
      <c r="H10" s="273"/>
    </row>
    <row r="11" spans="1:8" ht="96.75" customHeight="1">
      <c r="A11" s="261"/>
      <c r="B11" s="261"/>
      <c r="C11" s="272"/>
      <c r="D11" s="273"/>
      <c r="E11" s="273" t="s">
        <v>13</v>
      </c>
      <c r="F11" s="274" t="s">
        <v>14</v>
      </c>
      <c r="G11" s="273" t="s">
        <v>15</v>
      </c>
      <c r="H11" s="273"/>
    </row>
    <row r="12" spans="1:8" ht="37.5" customHeight="1">
      <c r="A12" s="261"/>
      <c r="B12" s="261"/>
      <c r="C12" s="272"/>
      <c r="D12" s="273"/>
      <c r="E12" s="273"/>
      <c r="F12" s="274"/>
      <c r="G12" s="64" t="s">
        <v>12</v>
      </c>
      <c r="H12" s="64" t="s">
        <v>16</v>
      </c>
    </row>
    <row r="13" spans="1:8" ht="15">
      <c r="A13" s="28">
        <v>1</v>
      </c>
      <c r="B13" s="28">
        <v>2</v>
      </c>
      <c r="C13" s="29">
        <v>3</v>
      </c>
      <c r="D13" s="183">
        <v>4</v>
      </c>
      <c r="E13" s="183">
        <v>5</v>
      </c>
      <c r="F13" s="183">
        <v>6</v>
      </c>
      <c r="G13" s="183">
        <v>8</v>
      </c>
      <c r="H13" s="183">
        <v>9</v>
      </c>
    </row>
    <row r="14" spans="1:8" ht="18.75">
      <c r="A14" s="142" t="s">
        <v>17</v>
      </c>
      <c r="B14" s="143">
        <v>100</v>
      </c>
      <c r="C14" s="144" t="s">
        <v>18</v>
      </c>
      <c r="D14" s="145">
        <v>53185634.44</v>
      </c>
      <c r="E14" s="145">
        <v>45907434</v>
      </c>
      <c r="F14" s="145">
        <v>4544493.85</v>
      </c>
      <c r="G14" s="145">
        <v>2733706.59</v>
      </c>
      <c r="H14" s="146"/>
    </row>
    <row r="15" spans="1:8" ht="15">
      <c r="A15" s="147" t="s">
        <v>19</v>
      </c>
      <c r="B15" s="148">
        <v>110</v>
      </c>
      <c r="C15" s="149"/>
      <c r="D15" s="150">
        <f>G15</f>
        <v>166131.38</v>
      </c>
      <c r="E15" s="151" t="s">
        <v>18</v>
      </c>
      <c r="F15" s="151" t="s">
        <v>18</v>
      </c>
      <c r="G15" s="150">
        <v>166131.38</v>
      </c>
      <c r="H15" s="152" t="s">
        <v>18</v>
      </c>
    </row>
    <row r="16" spans="1:8" ht="15">
      <c r="A16" s="153" t="s">
        <v>20</v>
      </c>
      <c r="B16" s="154">
        <v>120</v>
      </c>
      <c r="C16" s="155"/>
      <c r="D16" s="156">
        <v>48059109.21</v>
      </c>
      <c r="E16" s="156">
        <v>45907434</v>
      </c>
      <c r="F16" s="156"/>
      <c r="G16" s="156">
        <v>1871675.21</v>
      </c>
      <c r="H16" s="157"/>
    </row>
    <row r="17" spans="1:8" ht="15">
      <c r="A17" s="153" t="s">
        <v>240</v>
      </c>
      <c r="B17" s="154" t="s">
        <v>528</v>
      </c>
      <c r="C17" s="158"/>
      <c r="D17" s="159">
        <v>38648895</v>
      </c>
      <c r="E17" s="159">
        <v>38648895</v>
      </c>
      <c r="F17" s="156"/>
      <c r="G17" s="156"/>
      <c r="H17" s="156"/>
    </row>
    <row r="18" spans="1:8" ht="60.75" customHeight="1">
      <c r="A18" s="77" t="s">
        <v>556</v>
      </c>
      <c r="B18" s="28"/>
      <c r="C18" s="29" t="s">
        <v>557</v>
      </c>
      <c r="D18" s="67">
        <v>3567600</v>
      </c>
      <c r="E18" s="67">
        <v>3567600</v>
      </c>
      <c r="F18" s="30"/>
      <c r="G18" s="30"/>
      <c r="H18" s="30"/>
    </row>
    <row r="19" spans="1:8" ht="78.75" customHeight="1">
      <c r="A19" s="97" t="s">
        <v>558</v>
      </c>
      <c r="B19" s="28"/>
      <c r="C19" s="29" t="s">
        <v>559</v>
      </c>
      <c r="D19" s="67">
        <v>35045034</v>
      </c>
      <c r="E19" s="67">
        <v>35045034</v>
      </c>
      <c r="F19" s="30"/>
      <c r="G19" s="30"/>
      <c r="H19" s="30"/>
    </row>
    <row r="20" spans="1:8" ht="43.5" customHeight="1">
      <c r="A20" s="97" t="s">
        <v>582</v>
      </c>
      <c r="B20" s="28"/>
      <c r="C20" s="29" t="s">
        <v>560</v>
      </c>
      <c r="D20" s="67">
        <v>36261</v>
      </c>
      <c r="E20" s="67">
        <v>36261</v>
      </c>
      <c r="F20" s="30"/>
      <c r="G20" s="30"/>
      <c r="H20" s="30"/>
    </row>
    <row r="21" spans="1:8" ht="21.75" customHeight="1">
      <c r="A21" s="153" t="s">
        <v>222</v>
      </c>
      <c r="B21" s="154" t="s">
        <v>529</v>
      </c>
      <c r="C21" s="158"/>
      <c r="D21" s="159">
        <v>7258539</v>
      </c>
      <c r="E21" s="159">
        <v>7258539</v>
      </c>
      <c r="F21" s="156"/>
      <c r="G21" s="156"/>
      <c r="H21" s="156"/>
    </row>
    <row r="22" spans="1:8" ht="63.75" customHeight="1">
      <c r="A22" s="77" t="s">
        <v>556</v>
      </c>
      <c r="B22" s="28"/>
      <c r="C22" s="29" t="s">
        <v>557</v>
      </c>
      <c r="D22" s="67">
        <v>2351200</v>
      </c>
      <c r="E22" s="67">
        <v>2351200</v>
      </c>
      <c r="F22" s="30"/>
      <c r="G22" s="30"/>
      <c r="H22" s="30"/>
    </row>
    <row r="23" spans="1:8" ht="77.25" customHeight="1">
      <c r="A23" s="97" t="s">
        <v>558</v>
      </c>
      <c r="B23" s="28"/>
      <c r="C23" s="29" t="s">
        <v>559</v>
      </c>
      <c r="D23" s="67">
        <v>4795900</v>
      </c>
      <c r="E23" s="67">
        <v>4795900</v>
      </c>
      <c r="F23" s="30"/>
      <c r="G23" s="30"/>
      <c r="H23" s="30"/>
    </row>
    <row r="24" spans="1:8" ht="33.75" customHeight="1">
      <c r="A24" s="77" t="s">
        <v>561</v>
      </c>
      <c r="B24" s="28"/>
      <c r="C24" s="29" t="s">
        <v>560</v>
      </c>
      <c r="D24" s="67">
        <v>111439</v>
      </c>
      <c r="E24" s="67">
        <v>111439</v>
      </c>
      <c r="F24" s="30"/>
      <c r="G24" s="30"/>
      <c r="H24" s="30"/>
    </row>
    <row r="25" spans="1:8" ht="20.25" customHeight="1">
      <c r="A25" s="153" t="s">
        <v>527</v>
      </c>
      <c r="B25" s="154" t="s">
        <v>530</v>
      </c>
      <c r="C25" s="155"/>
      <c r="D25" s="159">
        <v>2151675.21</v>
      </c>
      <c r="E25" s="159"/>
      <c r="F25" s="156"/>
      <c r="G25" s="159">
        <v>2151675.21</v>
      </c>
      <c r="H25" s="156"/>
    </row>
    <row r="26" spans="1:8" ht="20.25" customHeight="1">
      <c r="A26" s="77" t="s">
        <v>497</v>
      </c>
      <c r="B26" s="28"/>
      <c r="C26" s="29"/>
      <c r="D26" s="67">
        <v>18000</v>
      </c>
      <c r="E26" s="67"/>
      <c r="F26" s="30"/>
      <c r="G26" s="30">
        <v>18000</v>
      </c>
      <c r="H26" s="30"/>
    </row>
    <row r="27" spans="1:8" ht="19.5" customHeight="1">
      <c r="A27" s="77" t="s">
        <v>498</v>
      </c>
      <c r="B27" s="28"/>
      <c r="C27" s="29"/>
      <c r="D27" s="67">
        <v>151581.47</v>
      </c>
      <c r="E27" s="67"/>
      <c r="F27" s="30"/>
      <c r="G27" s="30">
        <v>151581.47</v>
      </c>
      <c r="H27" s="30"/>
    </row>
    <row r="28" spans="1:8" ht="18" customHeight="1">
      <c r="A28" s="77" t="s">
        <v>499</v>
      </c>
      <c r="B28" s="28"/>
      <c r="C28" s="29"/>
      <c r="D28" s="67">
        <v>1982093.74</v>
      </c>
      <c r="E28" s="67"/>
      <c r="F28" s="30"/>
      <c r="G28" s="30">
        <v>1982093.74</v>
      </c>
      <c r="H28" s="30"/>
    </row>
    <row r="29" spans="1:9" s="19" customFormat="1" ht="14.25">
      <c r="A29" s="160" t="s">
        <v>487</v>
      </c>
      <c r="B29" s="161">
        <v>150</v>
      </c>
      <c r="C29" s="162"/>
      <c r="D29" s="163">
        <v>4544493.85</v>
      </c>
      <c r="E29" s="163" t="s">
        <v>18</v>
      </c>
      <c r="F29" s="163">
        <v>4544493.85</v>
      </c>
      <c r="G29" s="163" t="s">
        <v>18</v>
      </c>
      <c r="H29" s="163" t="s">
        <v>18</v>
      </c>
      <c r="I29" s="23"/>
    </row>
    <row r="30" spans="1:9" s="19" customFormat="1" ht="14.25">
      <c r="A30" s="160" t="s">
        <v>222</v>
      </c>
      <c r="B30" s="161" t="s">
        <v>531</v>
      </c>
      <c r="C30" s="162"/>
      <c r="D30" s="163">
        <v>2894293.85</v>
      </c>
      <c r="E30" s="163"/>
      <c r="F30" s="163">
        <v>2894293.85</v>
      </c>
      <c r="G30" s="163"/>
      <c r="H30" s="163"/>
      <c r="I30" s="23"/>
    </row>
    <row r="31" spans="1:8" ht="21.75" customHeight="1">
      <c r="A31" s="77" t="s">
        <v>223</v>
      </c>
      <c r="B31" s="28"/>
      <c r="C31" s="29" t="s">
        <v>256</v>
      </c>
      <c r="D31" s="30">
        <v>845493.85</v>
      </c>
      <c r="E31" s="30"/>
      <c r="F31" s="30">
        <v>845493.85</v>
      </c>
      <c r="G31" s="30"/>
      <c r="H31" s="30"/>
    </row>
    <row r="32" spans="1:8" ht="29.25" customHeight="1">
      <c r="A32" s="77" t="s">
        <v>583</v>
      </c>
      <c r="B32" s="28"/>
      <c r="C32" s="29" t="s">
        <v>584</v>
      </c>
      <c r="D32" s="30">
        <v>87100</v>
      </c>
      <c r="E32" s="30"/>
      <c r="F32" s="30">
        <v>87100</v>
      </c>
      <c r="G32" s="30"/>
      <c r="H32" s="30"/>
    </row>
    <row r="33" spans="1:8" ht="33" customHeight="1">
      <c r="A33" s="77" t="s">
        <v>490</v>
      </c>
      <c r="B33" s="28"/>
      <c r="C33" s="29" t="s">
        <v>488</v>
      </c>
      <c r="D33" s="30">
        <v>10000</v>
      </c>
      <c r="E33" s="30"/>
      <c r="F33" s="30">
        <v>10000</v>
      </c>
      <c r="G33" s="30"/>
      <c r="H33" s="30"/>
    </row>
    <row r="34" spans="1:8" ht="15.75" customHeight="1">
      <c r="A34" s="77" t="s">
        <v>491</v>
      </c>
      <c r="B34" s="28"/>
      <c r="C34" s="29" t="s">
        <v>489</v>
      </c>
      <c r="D34" s="30">
        <v>512700</v>
      </c>
      <c r="E34" s="30"/>
      <c r="F34" s="30">
        <v>512700</v>
      </c>
      <c r="G34" s="30"/>
      <c r="H34" s="30"/>
    </row>
    <row r="35" spans="1:8" ht="14.25" customHeight="1">
      <c r="A35" s="77" t="s">
        <v>224</v>
      </c>
      <c r="B35" s="28"/>
      <c r="C35" s="29" t="s">
        <v>257</v>
      </c>
      <c r="D35" s="30">
        <f>F35</f>
        <v>1439000</v>
      </c>
      <c r="E35" s="30"/>
      <c r="F35" s="30">
        <v>1439000</v>
      </c>
      <c r="G35" s="30"/>
      <c r="H35" s="30"/>
    </row>
    <row r="36" spans="1:8" ht="14.25" customHeight="1">
      <c r="A36" s="160" t="s">
        <v>240</v>
      </c>
      <c r="B36" s="161" t="s">
        <v>532</v>
      </c>
      <c r="C36" s="162"/>
      <c r="D36" s="163">
        <v>1650200</v>
      </c>
      <c r="E36" s="163"/>
      <c r="F36" s="163">
        <v>1650200</v>
      </c>
      <c r="G36" s="164"/>
      <c r="H36" s="164"/>
    </row>
    <row r="37" spans="1:8" ht="75" customHeight="1">
      <c r="A37" s="97" t="s">
        <v>492</v>
      </c>
      <c r="B37" s="28"/>
      <c r="C37" s="29" t="s">
        <v>258</v>
      </c>
      <c r="D37" s="30">
        <v>605700</v>
      </c>
      <c r="E37" s="30"/>
      <c r="F37" s="30">
        <v>605700</v>
      </c>
      <c r="G37" s="30"/>
      <c r="H37" s="30"/>
    </row>
    <row r="38" spans="1:8" ht="57.75" customHeight="1">
      <c r="A38" s="97" t="s">
        <v>580</v>
      </c>
      <c r="B38" s="28"/>
      <c r="C38" s="29" t="s">
        <v>570</v>
      </c>
      <c r="D38" s="30">
        <v>994500</v>
      </c>
      <c r="E38" s="30"/>
      <c r="F38" s="30">
        <v>994500</v>
      </c>
      <c r="G38" s="30"/>
      <c r="H38" s="30"/>
    </row>
    <row r="39" spans="1:8" ht="48" customHeight="1">
      <c r="A39" s="97" t="s">
        <v>586</v>
      </c>
      <c r="B39" s="28"/>
      <c r="C39" s="29" t="s">
        <v>585</v>
      </c>
      <c r="D39" s="30">
        <v>50000</v>
      </c>
      <c r="E39" s="30"/>
      <c r="F39" s="30">
        <v>50000</v>
      </c>
      <c r="G39" s="30"/>
      <c r="H39" s="30"/>
    </row>
    <row r="40" spans="1:8" ht="15">
      <c r="A40" s="223" t="s">
        <v>493</v>
      </c>
      <c r="B40" s="186">
        <v>160</v>
      </c>
      <c r="C40" s="166"/>
      <c r="D40" s="167">
        <v>415900</v>
      </c>
      <c r="E40" s="168" t="s">
        <v>18</v>
      </c>
      <c r="F40" s="168" t="s">
        <v>18</v>
      </c>
      <c r="G40" s="167">
        <v>415900</v>
      </c>
      <c r="H40" s="169"/>
    </row>
    <row r="41" spans="1:8" ht="36.75" customHeight="1">
      <c r="A41" s="127" t="s">
        <v>494</v>
      </c>
      <c r="B41" s="170"/>
      <c r="C41" s="171"/>
      <c r="D41" s="146">
        <v>376800</v>
      </c>
      <c r="E41" s="172"/>
      <c r="F41" s="172"/>
      <c r="G41" s="146">
        <v>376800</v>
      </c>
      <c r="H41" s="173"/>
    </row>
    <row r="42" spans="1:8" ht="24.75" customHeight="1">
      <c r="A42" s="127" t="s">
        <v>495</v>
      </c>
      <c r="B42" s="170"/>
      <c r="C42" s="171"/>
      <c r="D42" s="146">
        <v>39100</v>
      </c>
      <c r="E42" s="172"/>
      <c r="F42" s="172"/>
      <c r="G42" s="146">
        <v>39100</v>
      </c>
      <c r="H42" s="173"/>
    </row>
    <row r="43" spans="1:8" ht="15">
      <c r="A43" s="224" t="s">
        <v>21</v>
      </c>
      <c r="B43" s="187">
        <v>180</v>
      </c>
      <c r="C43" s="175" t="s">
        <v>18</v>
      </c>
      <c r="D43" s="176"/>
      <c r="E43" s="177" t="s">
        <v>18</v>
      </c>
      <c r="F43" s="177" t="s">
        <v>18</v>
      </c>
      <c r="G43" s="176"/>
      <c r="H43" s="177" t="s">
        <v>18</v>
      </c>
    </row>
    <row r="44" spans="1:8" ht="15">
      <c r="A44" s="77"/>
      <c r="B44" s="28"/>
      <c r="C44" s="29"/>
      <c r="D44" s="30"/>
      <c r="E44" s="64"/>
      <c r="F44" s="30"/>
      <c r="G44" s="64"/>
      <c r="H44" s="64"/>
    </row>
    <row r="45" spans="1:8" ht="18.75">
      <c r="A45" s="178" t="s">
        <v>22</v>
      </c>
      <c r="B45" s="221">
        <v>200</v>
      </c>
      <c r="C45" s="179" t="s">
        <v>18</v>
      </c>
      <c r="D45" s="180">
        <v>53964974.53</v>
      </c>
      <c r="E45" s="181">
        <v>45912048.03</v>
      </c>
      <c r="F45" s="181">
        <v>4612026.5</v>
      </c>
      <c r="G45" s="180">
        <v>3440900</v>
      </c>
      <c r="H45" s="180"/>
    </row>
    <row r="46" spans="1:8" ht="18.75">
      <c r="A46" s="135" t="s">
        <v>576</v>
      </c>
      <c r="B46" s="219">
        <v>201</v>
      </c>
      <c r="C46" s="140"/>
      <c r="D46" s="182">
        <v>40357407.48</v>
      </c>
      <c r="E46" s="182">
        <v>38663145.43</v>
      </c>
      <c r="F46" s="134">
        <v>1694268.05</v>
      </c>
      <c r="G46" s="134"/>
      <c r="H46" s="134"/>
    </row>
    <row r="47" spans="1:8" ht="15.75">
      <c r="A47" s="135" t="s">
        <v>1</v>
      </c>
      <c r="B47" s="133" t="s">
        <v>571</v>
      </c>
      <c r="C47" s="140"/>
      <c r="D47" s="182">
        <v>40212834</v>
      </c>
      <c r="E47" s="182">
        <v>38612634</v>
      </c>
      <c r="F47" s="134">
        <v>1600200</v>
      </c>
      <c r="G47" s="134"/>
      <c r="H47" s="134"/>
    </row>
    <row r="48" spans="1:8" ht="15">
      <c r="A48" s="257" t="s">
        <v>575</v>
      </c>
      <c r="B48" s="275">
        <v>210</v>
      </c>
      <c r="C48" s="276"/>
      <c r="D48" s="277">
        <v>37213300</v>
      </c>
      <c r="E48" s="278">
        <v>37213300</v>
      </c>
      <c r="F48" s="278"/>
      <c r="G48" s="277"/>
      <c r="H48" s="278"/>
    </row>
    <row r="49" spans="1:8" ht="0.75" customHeight="1">
      <c r="A49" s="258"/>
      <c r="B49" s="275"/>
      <c r="C49" s="276"/>
      <c r="D49" s="277"/>
      <c r="E49" s="278"/>
      <c r="F49" s="278"/>
      <c r="G49" s="277"/>
      <c r="H49" s="278"/>
    </row>
    <row r="50" spans="1:8" ht="15">
      <c r="A50" s="123" t="s">
        <v>2</v>
      </c>
      <c r="B50" s="280">
        <v>211</v>
      </c>
      <c r="C50" s="29" t="s">
        <v>247</v>
      </c>
      <c r="D50" s="30">
        <v>3448200</v>
      </c>
      <c r="E50" s="30">
        <v>3448200</v>
      </c>
      <c r="F50" s="279"/>
      <c r="G50" s="279"/>
      <c r="H50" s="279"/>
    </row>
    <row r="51" spans="1:8" ht="20.25" customHeight="1">
      <c r="A51" s="123" t="s">
        <v>25</v>
      </c>
      <c r="B51" s="281"/>
      <c r="C51" s="29" t="s">
        <v>245</v>
      </c>
      <c r="D51" s="30">
        <v>33765100</v>
      </c>
      <c r="E51" s="30">
        <v>33765100</v>
      </c>
      <c r="F51" s="279"/>
      <c r="G51" s="279"/>
      <c r="H51" s="279"/>
    </row>
    <row r="52" spans="1:8" ht="15">
      <c r="A52" s="129" t="s">
        <v>501</v>
      </c>
      <c r="B52" s="128">
        <v>220</v>
      </c>
      <c r="C52" s="130"/>
      <c r="D52" s="25">
        <v>599400</v>
      </c>
      <c r="E52" s="25"/>
      <c r="F52" s="25">
        <v>599400</v>
      </c>
      <c r="G52" s="25"/>
      <c r="H52" s="25"/>
    </row>
    <row r="53" spans="1:8" ht="15">
      <c r="A53" s="123" t="s">
        <v>2</v>
      </c>
      <c r="B53" s="128"/>
      <c r="C53" s="29"/>
      <c r="D53" s="30"/>
      <c r="E53" s="30"/>
      <c r="F53" s="30"/>
      <c r="G53" s="30"/>
      <c r="H53" s="30"/>
    </row>
    <row r="54" spans="1:8" ht="33" customHeight="1">
      <c r="A54" s="131" t="s">
        <v>503</v>
      </c>
      <c r="B54" s="28"/>
      <c r="C54" s="29" t="s">
        <v>258</v>
      </c>
      <c r="D54" s="30">
        <v>599400</v>
      </c>
      <c r="E54" s="30"/>
      <c r="F54" s="30">
        <v>599400</v>
      </c>
      <c r="G54" s="30"/>
      <c r="H54" s="30"/>
    </row>
    <row r="55" spans="1:8" ht="17.25" customHeight="1">
      <c r="A55" s="132" t="s">
        <v>502</v>
      </c>
      <c r="B55" s="128">
        <v>250</v>
      </c>
      <c r="C55" s="130" t="s">
        <v>258</v>
      </c>
      <c r="D55" s="25">
        <v>6300</v>
      </c>
      <c r="E55" s="25"/>
      <c r="F55" s="25">
        <v>6300</v>
      </c>
      <c r="G55" s="25"/>
      <c r="H55" s="25"/>
    </row>
    <row r="56" spans="1:8" ht="18.75" customHeight="1">
      <c r="A56" s="129" t="s">
        <v>26</v>
      </c>
      <c r="B56" s="128">
        <v>260</v>
      </c>
      <c r="C56" s="130" t="s">
        <v>18</v>
      </c>
      <c r="D56" s="25">
        <v>2453473</v>
      </c>
      <c r="E56" s="25">
        <v>1435595</v>
      </c>
      <c r="F56" s="30">
        <v>1044500</v>
      </c>
      <c r="G56" s="30" t="s">
        <v>581</v>
      </c>
      <c r="H56" s="30"/>
    </row>
    <row r="57" spans="1:8" ht="15">
      <c r="A57" s="263" t="s">
        <v>2</v>
      </c>
      <c r="B57" s="263"/>
      <c r="C57" s="29" t="s">
        <v>248</v>
      </c>
      <c r="D57" s="30">
        <v>119400</v>
      </c>
      <c r="E57" s="30">
        <v>119400</v>
      </c>
      <c r="F57" s="30"/>
      <c r="G57" s="30"/>
      <c r="H57" s="30"/>
    </row>
    <row r="58" spans="1:8" ht="15">
      <c r="A58" s="264"/>
      <c r="B58" s="264"/>
      <c r="C58" s="29" t="s">
        <v>246</v>
      </c>
      <c r="D58" s="30">
        <v>1279934</v>
      </c>
      <c r="E58" s="30">
        <v>1279934</v>
      </c>
      <c r="F58" s="30"/>
      <c r="G58" s="30"/>
      <c r="H58" s="30"/>
    </row>
    <row r="59" spans="1:8" ht="15">
      <c r="A59" s="264"/>
      <c r="B59" s="264"/>
      <c r="C59" s="29" t="s">
        <v>254</v>
      </c>
      <c r="D59" s="30">
        <v>36261</v>
      </c>
      <c r="E59" s="30">
        <v>36261</v>
      </c>
      <c r="F59" s="30"/>
      <c r="G59" s="30"/>
      <c r="H59" s="30"/>
    </row>
    <row r="60" spans="1:8" ht="15">
      <c r="A60" s="264"/>
      <c r="B60" s="264"/>
      <c r="C60" s="29" t="s">
        <v>570</v>
      </c>
      <c r="D60" s="30">
        <v>994500</v>
      </c>
      <c r="E60" s="30"/>
      <c r="F60" s="30">
        <v>994500</v>
      </c>
      <c r="G60" s="30"/>
      <c r="H60" s="30"/>
    </row>
    <row r="61" spans="1:8" ht="15">
      <c r="A61" s="265"/>
      <c r="B61" s="265"/>
      <c r="C61" s="29" t="s">
        <v>585</v>
      </c>
      <c r="D61" s="30">
        <v>50000</v>
      </c>
      <c r="E61" s="30"/>
      <c r="F61" s="30">
        <v>50000</v>
      </c>
      <c r="G61" s="30"/>
      <c r="H61" s="30"/>
    </row>
    <row r="62" spans="1:8" ht="30.75" customHeight="1">
      <c r="A62" s="212" t="s">
        <v>569</v>
      </c>
      <c r="B62" s="213" t="s">
        <v>572</v>
      </c>
      <c r="C62" s="214"/>
      <c r="D62" s="215">
        <v>48673.48</v>
      </c>
      <c r="E62" s="215">
        <v>4611.43</v>
      </c>
      <c r="F62" s="215">
        <v>44062.05</v>
      </c>
      <c r="G62" s="215"/>
      <c r="H62" s="215"/>
    </row>
    <row r="63" spans="1:8" ht="15">
      <c r="A63" s="129" t="s">
        <v>23</v>
      </c>
      <c r="B63" s="211">
        <v>210</v>
      </c>
      <c r="C63" s="29"/>
      <c r="D63" s="25">
        <v>145.65</v>
      </c>
      <c r="E63" s="25">
        <v>145.65</v>
      </c>
      <c r="F63" s="30"/>
      <c r="G63" s="30"/>
      <c r="H63" s="30"/>
    </row>
    <row r="64" spans="1:8" ht="15">
      <c r="A64" s="259" t="s">
        <v>562</v>
      </c>
      <c r="B64" s="261">
        <v>211</v>
      </c>
      <c r="C64" s="29" t="s">
        <v>247</v>
      </c>
      <c r="D64" s="30">
        <v>136.71</v>
      </c>
      <c r="E64" s="30">
        <v>136.71</v>
      </c>
      <c r="F64" s="30"/>
      <c r="G64" s="30"/>
      <c r="H64" s="30"/>
    </row>
    <row r="65" spans="1:8" ht="15">
      <c r="A65" s="260"/>
      <c r="B65" s="262"/>
      <c r="C65" s="29" t="s">
        <v>245</v>
      </c>
      <c r="D65" s="30">
        <v>8.94</v>
      </c>
      <c r="E65" s="30">
        <v>8.94</v>
      </c>
      <c r="F65" s="30"/>
      <c r="G65" s="30"/>
      <c r="H65" s="30"/>
    </row>
    <row r="66" spans="1:8" ht="15">
      <c r="A66" s="129" t="s">
        <v>501</v>
      </c>
      <c r="B66" s="128">
        <v>220</v>
      </c>
      <c r="C66" s="130"/>
      <c r="D66" s="25">
        <v>12809.45</v>
      </c>
      <c r="E66" s="25"/>
      <c r="F66" s="25">
        <v>12809.45</v>
      </c>
      <c r="G66" s="30"/>
      <c r="H66" s="30"/>
    </row>
    <row r="67" spans="1:8" ht="15">
      <c r="A67" s="123" t="s">
        <v>2</v>
      </c>
      <c r="B67" s="128"/>
      <c r="C67" s="29"/>
      <c r="D67" s="30"/>
      <c r="E67" s="30"/>
      <c r="F67" s="30"/>
      <c r="G67" s="30"/>
      <c r="H67" s="30"/>
    </row>
    <row r="68" spans="1:8" ht="24.75">
      <c r="A68" s="131" t="s">
        <v>577</v>
      </c>
      <c r="B68" s="28"/>
      <c r="C68" s="29" t="s">
        <v>258</v>
      </c>
      <c r="D68" s="30">
        <v>12809.45</v>
      </c>
      <c r="E68" s="30"/>
      <c r="F68" s="30">
        <v>12809.45</v>
      </c>
      <c r="G68" s="30"/>
      <c r="H68" s="30"/>
    </row>
    <row r="69" spans="1:8" ht="15">
      <c r="A69" s="129" t="s">
        <v>26</v>
      </c>
      <c r="B69" s="128">
        <v>260</v>
      </c>
      <c r="C69" s="29"/>
      <c r="D69" s="25">
        <v>35718.38</v>
      </c>
      <c r="E69" s="25">
        <v>4465.78</v>
      </c>
      <c r="F69" s="25">
        <v>31252.6</v>
      </c>
      <c r="G69" s="30"/>
      <c r="H69" s="30"/>
    </row>
    <row r="70" spans="1:8" ht="15">
      <c r="A70" s="263"/>
      <c r="B70" s="210"/>
      <c r="C70" s="29" t="s">
        <v>248</v>
      </c>
      <c r="D70" s="30">
        <v>0.4</v>
      </c>
      <c r="E70" s="30">
        <v>0.4</v>
      </c>
      <c r="F70" s="30"/>
      <c r="G70" s="30"/>
      <c r="H70" s="30"/>
    </row>
    <row r="71" spans="1:8" ht="15">
      <c r="A71" s="264"/>
      <c r="B71" s="210"/>
      <c r="C71" s="29" t="s">
        <v>246</v>
      </c>
      <c r="D71" s="30">
        <v>4465.38</v>
      </c>
      <c r="E71" s="30">
        <v>4465.38</v>
      </c>
      <c r="F71" s="30"/>
      <c r="G71" s="30"/>
      <c r="H71" s="30"/>
    </row>
    <row r="72" spans="1:8" ht="15">
      <c r="A72" s="265"/>
      <c r="B72" s="210"/>
      <c r="C72" s="29" t="s">
        <v>570</v>
      </c>
      <c r="D72" s="30">
        <v>31252.6</v>
      </c>
      <c r="E72" s="30"/>
      <c r="F72" s="30">
        <v>31252.6</v>
      </c>
      <c r="G72" s="30"/>
      <c r="H72" s="30"/>
    </row>
    <row r="73" spans="1:8" ht="21.75" customHeight="1">
      <c r="A73" s="135" t="s">
        <v>525</v>
      </c>
      <c r="B73" s="219">
        <v>202</v>
      </c>
      <c r="C73" s="140"/>
      <c r="D73" s="182">
        <v>10120712.2</v>
      </c>
      <c r="E73" s="182">
        <v>7258541.6</v>
      </c>
      <c r="F73" s="134">
        <v>2862170.6</v>
      </c>
      <c r="G73" s="141"/>
      <c r="H73" s="141"/>
    </row>
    <row r="74" spans="1:8" ht="20.25" customHeight="1">
      <c r="A74" s="135" t="s">
        <v>1</v>
      </c>
      <c r="B74" s="133" t="s">
        <v>573</v>
      </c>
      <c r="C74" s="140"/>
      <c r="D74" s="182">
        <v>10097239</v>
      </c>
      <c r="E74" s="182">
        <v>7258539</v>
      </c>
      <c r="F74" s="134">
        <v>2838700</v>
      </c>
      <c r="G74" s="141"/>
      <c r="H74" s="141"/>
    </row>
    <row r="75" spans="1:8" ht="12" customHeight="1">
      <c r="A75" s="257" t="s">
        <v>575</v>
      </c>
      <c r="B75" s="275">
        <v>210</v>
      </c>
      <c r="C75" s="272"/>
      <c r="D75" s="277">
        <v>2113900</v>
      </c>
      <c r="E75" s="282">
        <v>2113900</v>
      </c>
      <c r="F75" s="278"/>
      <c r="G75" s="279"/>
      <c r="H75" s="273"/>
    </row>
    <row r="76" spans="1:8" ht="6.75" customHeight="1">
      <c r="A76" s="258"/>
      <c r="B76" s="275"/>
      <c r="C76" s="272"/>
      <c r="D76" s="277"/>
      <c r="E76" s="282"/>
      <c r="F76" s="278"/>
      <c r="G76" s="279"/>
      <c r="H76" s="273"/>
    </row>
    <row r="77" spans="1:8" ht="15">
      <c r="A77" s="259" t="s">
        <v>562</v>
      </c>
      <c r="B77" s="261">
        <v>211</v>
      </c>
      <c r="C77" s="29" t="s">
        <v>247</v>
      </c>
      <c r="D77" s="30">
        <v>1634200</v>
      </c>
      <c r="E77" s="30">
        <v>1634200</v>
      </c>
      <c r="F77" s="279"/>
      <c r="G77" s="279"/>
      <c r="H77" s="279"/>
    </row>
    <row r="78" spans="1:8" ht="15" customHeight="1">
      <c r="A78" s="260"/>
      <c r="B78" s="262"/>
      <c r="C78" s="29" t="s">
        <v>245</v>
      </c>
      <c r="D78" s="30">
        <v>479700</v>
      </c>
      <c r="E78" s="30">
        <v>479700</v>
      </c>
      <c r="F78" s="279"/>
      <c r="G78" s="279"/>
      <c r="H78" s="279"/>
    </row>
    <row r="79" spans="1:8" ht="15">
      <c r="A79" s="129" t="s">
        <v>505</v>
      </c>
      <c r="B79" s="128">
        <v>230</v>
      </c>
      <c r="C79" s="29"/>
      <c r="D79" s="25">
        <f>E79</f>
        <v>218900</v>
      </c>
      <c r="E79" s="25">
        <v>218900</v>
      </c>
      <c r="F79" s="30"/>
      <c r="G79" s="30"/>
      <c r="H79" s="30"/>
    </row>
    <row r="80" spans="1:8" ht="15">
      <c r="A80" s="123" t="s">
        <v>563</v>
      </c>
      <c r="B80" s="28"/>
      <c r="C80" s="29" t="s">
        <v>246</v>
      </c>
      <c r="D80" s="30">
        <f>E80</f>
        <v>212900</v>
      </c>
      <c r="E80" s="30">
        <v>212900</v>
      </c>
      <c r="F80" s="30"/>
      <c r="G80" s="30"/>
      <c r="H80" s="30"/>
    </row>
    <row r="81" spans="1:8" ht="15">
      <c r="A81" s="123" t="s">
        <v>564</v>
      </c>
      <c r="B81" s="28"/>
      <c r="C81" s="29" t="s">
        <v>246</v>
      </c>
      <c r="D81" s="30">
        <f>E81</f>
        <v>6000</v>
      </c>
      <c r="E81" s="30">
        <v>6000</v>
      </c>
      <c r="F81" s="30"/>
      <c r="G81" s="30"/>
      <c r="H81" s="30"/>
    </row>
    <row r="82" spans="1:8" ht="25.5" customHeight="1">
      <c r="A82" s="132" t="s">
        <v>554</v>
      </c>
      <c r="B82" s="128">
        <v>250</v>
      </c>
      <c r="C82" s="29" t="s">
        <v>254</v>
      </c>
      <c r="D82" s="25">
        <v>74800</v>
      </c>
      <c r="E82" s="25">
        <v>74800</v>
      </c>
      <c r="F82" s="30"/>
      <c r="G82" s="30"/>
      <c r="H82" s="30"/>
    </row>
    <row r="83" spans="1:8" ht="15">
      <c r="A83" s="129" t="s">
        <v>26</v>
      </c>
      <c r="B83" s="128">
        <v>260</v>
      </c>
      <c r="C83" s="29" t="s">
        <v>18</v>
      </c>
      <c r="D83" s="25">
        <v>7745232.85</v>
      </c>
      <c r="E83" s="25">
        <v>4850939</v>
      </c>
      <c r="F83" s="25">
        <v>2894293.85</v>
      </c>
      <c r="G83" s="30"/>
      <c r="H83" s="30"/>
    </row>
    <row r="84" spans="1:8" ht="15">
      <c r="A84" s="263"/>
      <c r="B84" s="263"/>
      <c r="C84" s="29" t="s">
        <v>252</v>
      </c>
      <c r="D84" s="30">
        <f>E84</f>
        <v>353000</v>
      </c>
      <c r="E84" s="30">
        <v>353000</v>
      </c>
      <c r="F84" s="30"/>
      <c r="G84" s="30"/>
      <c r="H84" s="30"/>
    </row>
    <row r="85" spans="1:8" ht="15">
      <c r="A85" s="264"/>
      <c r="B85" s="264"/>
      <c r="C85" s="29" t="s">
        <v>253</v>
      </c>
      <c r="D85" s="30">
        <f>E85</f>
        <v>3283000</v>
      </c>
      <c r="E85" s="30">
        <v>3283000</v>
      </c>
      <c r="F85" s="30"/>
      <c r="G85" s="30"/>
      <c r="H85" s="30"/>
    </row>
    <row r="86" spans="1:8" ht="15">
      <c r="A86" s="264"/>
      <c r="B86" s="264"/>
      <c r="C86" s="29" t="s">
        <v>248</v>
      </c>
      <c r="D86" s="30">
        <v>364000</v>
      </c>
      <c r="E86" s="30">
        <v>364000</v>
      </c>
      <c r="F86" s="30"/>
      <c r="G86" s="30"/>
      <c r="H86" s="30"/>
    </row>
    <row r="87" spans="1:8" ht="15">
      <c r="A87" s="264"/>
      <c r="B87" s="264"/>
      <c r="C87" s="29" t="s">
        <v>246</v>
      </c>
      <c r="D87" s="30">
        <v>814300</v>
      </c>
      <c r="E87" s="30">
        <v>814300</v>
      </c>
      <c r="F87" s="30"/>
      <c r="G87" s="30"/>
      <c r="H87" s="30"/>
    </row>
    <row r="88" spans="1:8" ht="15">
      <c r="A88" s="264"/>
      <c r="B88" s="264"/>
      <c r="C88" s="29" t="s">
        <v>254</v>
      </c>
      <c r="D88" s="30">
        <v>36639</v>
      </c>
      <c r="E88" s="30">
        <v>36639</v>
      </c>
      <c r="F88" s="30"/>
      <c r="G88" s="30"/>
      <c r="H88" s="30"/>
    </row>
    <row r="89" spans="1:8" ht="15">
      <c r="A89" s="264"/>
      <c r="B89" s="264"/>
      <c r="C89" s="29" t="s">
        <v>488</v>
      </c>
      <c r="D89" s="30">
        <v>10000</v>
      </c>
      <c r="E89" s="30"/>
      <c r="F89" s="30">
        <v>10000</v>
      </c>
      <c r="G89" s="30"/>
      <c r="H89" s="30"/>
    </row>
    <row r="90" spans="1:8" ht="15">
      <c r="A90" s="264"/>
      <c r="B90" s="264"/>
      <c r="C90" s="29" t="s">
        <v>489</v>
      </c>
      <c r="D90" s="30">
        <v>512700</v>
      </c>
      <c r="E90" s="30"/>
      <c r="F90" s="30">
        <v>512700</v>
      </c>
      <c r="G90" s="30"/>
      <c r="H90" s="30"/>
    </row>
    <row r="91" spans="1:8" ht="15">
      <c r="A91" s="264"/>
      <c r="B91" s="264"/>
      <c r="C91" s="29" t="s">
        <v>257</v>
      </c>
      <c r="D91" s="30">
        <v>1439000</v>
      </c>
      <c r="E91" s="30"/>
      <c r="F91" s="30">
        <v>1439000</v>
      </c>
      <c r="G91" s="30"/>
      <c r="H91" s="30"/>
    </row>
    <row r="92" spans="1:8" ht="15">
      <c r="A92" s="264"/>
      <c r="B92" s="264"/>
      <c r="C92" s="29" t="s">
        <v>584</v>
      </c>
      <c r="D92" s="30">
        <v>87100</v>
      </c>
      <c r="E92" s="30"/>
      <c r="F92" s="30">
        <v>87100</v>
      </c>
      <c r="G92" s="30"/>
      <c r="H92" s="30"/>
    </row>
    <row r="93" spans="1:8" ht="17.25" customHeight="1">
      <c r="A93" s="265"/>
      <c r="B93" s="265"/>
      <c r="C93" s="29" t="s">
        <v>256</v>
      </c>
      <c r="D93" s="30">
        <v>845493.85</v>
      </c>
      <c r="E93" s="30"/>
      <c r="F93" s="30">
        <v>845493.85</v>
      </c>
      <c r="G93" s="30"/>
      <c r="H93" s="30"/>
    </row>
    <row r="94" spans="1:8" ht="32.25" customHeight="1">
      <c r="A94" s="212" t="s">
        <v>568</v>
      </c>
      <c r="B94" s="216" t="s">
        <v>574</v>
      </c>
      <c r="C94" s="217"/>
      <c r="D94" s="215">
        <v>23473.2</v>
      </c>
      <c r="E94" s="215">
        <v>2.6</v>
      </c>
      <c r="F94" s="215">
        <v>23470.6</v>
      </c>
      <c r="G94" s="218"/>
      <c r="H94" s="218"/>
    </row>
    <row r="95" spans="1:8" ht="17.25" customHeight="1">
      <c r="A95" s="129" t="s">
        <v>23</v>
      </c>
      <c r="B95" s="211">
        <v>210</v>
      </c>
      <c r="C95" s="130"/>
      <c r="D95" s="25">
        <v>1.88</v>
      </c>
      <c r="E95" s="25">
        <v>1.88</v>
      </c>
      <c r="F95" s="25"/>
      <c r="G95" s="30"/>
      <c r="H95" s="30"/>
    </row>
    <row r="96" spans="1:8" ht="17.25" customHeight="1">
      <c r="A96" s="259" t="s">
        <v>562</v>
      </c>
      <c r="B96" s="261">
        <v>211</v>
      </c>
      <c r="C96" s="29" t="s">
        <v>247</v>
      </c>
      <c r="D96" s="30">
        <v>0.71</v>
      </c>
      <c r="E96" s="30">
        <v>0.71</v>
      </c>
      <c r="F96" s="30"/>
      <c r="G96" s="30"/>
      <c r="H96" s="30"/>
    </row>
    <row r="97" spans="1:8" ht="17.25" customHeight="1">
      <c r="A97" s="260"/>
      <c r="B97" s="262"/>
      <c r="C97" s="29" t="s">
        <v>245</v>
      </c>
      <c r="D97" s="30">
        <v>1.17</v>
      </c>
      <c r="E97" s="30">
        <v>1.17</v>
      </c>
      <c r="F97" s="30"/>
      <c r="G97" s="30"/>
      <c r="H97" s="30"/>
    </row>
    <row r="98" spans="1:8" ht="24" customHeight="1">
      <c r="A98" s="132" t="s">
        <v>554</v>
      </c>
      <c r="B98" s="128">
        <v>250</v>
      </c>
      <c r="C98" s="29" t="s">
        <v>254</v>
      </c>
      <c r="D98" s="30">
        <v>0.72</v>
      </c>
      <c r="E98" s="30">
        <v>0.72</v>
      </c>
      <c r="F98" s="30"/>
      <c r="G98" s="30"/>
      <c r="H98" s="30"/>
    </row>
    <row r="99" spans="1:8" ht="18" customHeight="1">
      <c r="A99" s="129" t="s">
        <v>26</v>
      </c>
      <c r="B99" s="128">
        <v>260</v>
      </c>
      <c r="C99" s="29"/>
      <c r="D99" s="25">
        <v>23470.6</v>
      </c>
      <c r="E99" s="25"/>
      <c r="F99" s="25">
        <v>23470.6</v>
      </c>
      <c r="G99" s="30"/>
      <c r="H99" s="30"/>
    </row>
    <row r="100" spans="1:8" ht="18" customHeight="1">
      <c r="A100" s="129"/>
      <c r="B100" s="128"/>
      <c r="C100" s="29" t="s">
        <v>256</v>
      </c>
      <c r="D100" s="30">
        <v>23470.6</v>
      </c>
      <c r="E100" s="30"/>
      <c r="F100" s="30">
        <v>23470.6</v>
      </c>
      <c r="G100" s="30"/>
      <c r="H100" s="30"/>
    </row>
    <row r="101" spans="1:9" s="19" customFormat="1" ht="18.75">
      <c r="A101" s="135" t="s">
        <v>506</v>
      </c>
      <c r="B101" s="219">
        <v>203</v>
      </c>
      <c r="C101" s="140"/>
      <c r="D101" s="134">
        <v>166131.38</v>
      </c>
      <c r="E101" s="134"/>
      <c r="F101" s="134"/>
      <c r="G101" s="134">
        <v>166131.38</v>
      </c>
      <c r="H101" s="141" t="s">
        <v>18</v>
      </c>
      <c r="I101" s="23"/>
    </row>
    <row r="102" spans="1:8" ht="28.5">
      <c r="A102" s="129" t="s">
        <v>553</v>
      </c>
      <c r="B102" s="128">
        <v>250</v>
      </c>
      <c r="C102" s="29"/>
      <c r="D102" s="25">
        <v>13700</v>
      </c>
      <c r="E102" s="25"/>
      <c r="F102" s="25"/>
      <c r="G102" s="25">
        <v>13700</v>
      </c>
      <c r="H102" s="30"/>
    </row>
    <row r="103" spans="1:8" ht="15">
      <c r="A103" s="129" t="s">
        <v>26</v>
      </c>
      <c r="B103" s="128">
        <v>260</v>
      </c>
      <c r="C103" s="272"/>
      <c r="D103" s="25">
        <v>152431.38</v>
      </c>
      <c r="E103" s="25"/>
      <c r="F103" s="25"/>
      <c r="G103" s="25">
        <v>152431.38</v>
      </c>
      <c r="H103" s="30"/>
    </row>
    <row r="104" spans="1:8" ht="15">
      <c r="A104" s="123" t="s">
        <v>509</v>
      </c>
      <c r="B104" s="28"/>
      <c r="C104" s="272"/>
      <c r="D104" s="30">
        <v>14931.38</v>
      </c>
      <c r="E104" s="30"/>
      <c r="F104" s="30"/>
      <c r="G104" s="30">
        <v>14931.38</v>
      </c>
      <c r="H104" s="30"/>
    </row>
    <row r="105" spans="1:8" ht="15">
      <c r="A105" s="123" t="s">
        <v>233</v>
      </c>
      <c r="B105" s="28"/>
      <c r="C105" s="29"/>
      <c r="D105" s="30">
        <v>137500</v>
      </c>
      <c r="E105" s="30" t="s">
        <v>508</v>
      </c>
      <c r="F105" s="30"/>
      <c r="G105" s="30">
        <v>137500</v>
      </c>
      <c r="H105" s="30"/>
    </row>
    <row r="106" spans="1:8" ht="32.25">
      <c r="A106" s="192" t="s">
        <v>496</v>
      </c>
      <c r="B106" s="220">
        <v>204</v>
      </c>
      <c r="C106" s="184"/>
      <c r="D106" s="190">
        <v>2151675.21</v>
      </c>
      <c r="E106" s="190"/>
      <c r="F106" s="190"/>
      <c r="G106" s="190">
        <v>2151675.21</v>
      </c>
      <c r="H106" s="185"/>
    </row>
    <row r="107" spans="1:8" ht="15">
      <c r="A107" s="129" t="s">
        <v>26</v>
      </c>
      <c r="B107" s="128">
        <v>260</v>
      </c>
      <c r="C107" s="184"/>
      <c r="D107" s="190">
        <v>2151675.21</v>
      </c>
      <c r="E107" s="190"/>
      <c r="F107" s="190"/>
      <c r="G107" s="190">
        <v>2151675.21</v>
      </c>
      <c r="H107" s="185"/>
    </row>
    <row r="108" spans="1:8" ht="15">
      <c r="A108" s="123" t="s">
        <v>229</v>
      </c>
      <c r="B108" s="28"/>
      <c r="C108" s="29"/>
      <c r="D108" s="30">
        <v>151581.47</v>
      </c>
      <c r="E108" s="30"/>
      <c r="F108" s="30"/>
      <c r="G108" s="30">
        <v>151581.47</v>
      </c>
      <c r="H108" s="185"/>
    </row>
    <row r="109" spans="1:8" ht="15">
      <c r="A109" s="123" t="s">
        <v>565</v>
      </c>
      <c r="B109" s="28"/>
      <c r="C109" s="29"/>
      <c r="D109" s="30">
        <v>18000</v>
      </c>
      <c r="E109" s="30"/>
      <c r="F109" s="30"/>
      <c r="G109" s="30">
        <v>18000</v>
      </c>
      <c r="H109" s="185"/>
    </row>
    <row r="110" spans="1:8" ht="15">
      <c r="A110" s="123" t="s">
        <v>566</v>
      </c>
      <c r="B110" s="28"/>
      <c r="C110" s="29"/>
      <c r="D110" s="30">
        <v>1982093.74</v>
      </c>
      <c r="E110" s="30"/>
      <c r="F110" s="30"/>
      <c r="G110" s="30">
        <v>1982093.74</v>
      </c>
      <c r="H110" s="185"/>
    </row>
    <row r="111" spans="1:8" ht="18.75">
      <c r="A111" s="136" t="s">
        <v>511</v>
      </c>
      <c r="B111" s="219">
        <v>205</v>
      </c>
      <c r="C111" s="140"/>
      <c r="D111" s="134">
        <v>415900</v>
      </c>
      <c r="E111" s="134"/>
      <c r="F111" s="134"/>
      <c r="G111" s="134">
        <v>415900</v>
      </c>
      <c r="H111" s="141"/>
    </row>
    <row r="112" spans="1:8" ht="15">
      <c r="A112" s="129" t="s">
        <v>26</v>
      </c>
      <c r="B112" s="128">
        <v>260</v>
      </c>
      <c r="C112" s="29"/>
      <c r="D112" s="25">
        <v>415900</v>
      </c>
      <c r="E112" s="25"/>
      <c r="F112" s="25"/>
      <c r="G112" s="25">
        <v>415900</v>
      </c>
      <c r="H112" s="30"/>
    </row>
    <row r="113" spans="1:8" ht="18.75">
      <c r="A113" s="136" t="s">
        <v>513</v>
      </c>
      <c r="B113" s="219">
        <v>206</v>
      </c>
      <c r="C113" s="140"/>
      <c r="D113" s="134">
        <v>707193.41</v>
      </c>
      <c r="E113" s="134"/>
      <c r="F113" s="134"/>
      <c r="G113" s="134">
        <v>707193.41</v>
      </c>
      <c r="H113" s="141"/>
    </row>
    <row r="114" spans="1:8" ht="15">
      <c r="A114" s="129" t="s">
        <v>26</v>
      </c>
      <c r="B114" s="128">
        <v>260</v>
      </c>
      <c r="C114" s="29"/>
      <c r="D114" s="25">
        <v>707193.41</v>
      </c>
      <c r="E114" s="25"/>
      <c r="F114" s="25"/>
      <c r="G114" s="25">
        <v>707193.41</v>
      </c>
      <c r="H114" s="141"/>
    </row>
    <row r="115" spans="1:8" ht="15">
      <c r="A115" s="123" t="s">
        <v>515</v>
      </c>
      <c r="B115" s="28"/>
      <c r="C115" s="29"/>
      <c r="D115" s="30">
        <v>96418.53</v>
      </c>
      <c r="E115" s="30"/>
      <c r="F115" s="30"/>
      <c r="G115" s="30">
        <v>96418.53</v>
      </c>
      <c r="H115" s="141"/>
    </row>
    <row r="116" spans="1:8" ht="15">
      <c r="A116" s="123" t="s">
        <v>517</v>
      </c>
      <c r="B116" s="28"/>
      <c r="C116" s="29"/>
      <c r="D116" s="30">
        <v>25068.62</v>
      </c>
      <c r="E116" s="30"/>
      <c r="F116" s="30"/>
      <c r="G116" s="30">
        <v>25068.62</v>
      </c>
      <c r="H116" s="141"/>
    </row>
    <row r="117" spans="1:8" ht="15">
      <c r="A117" s="123" t="s">
        <v>516</v>
      </c>
      <c r="B117" s="28"/>
      <c r="C117" s="29"/>
      <c r="D117" s="30">
        <v>87800</v>
      </c>
      <c r="E117" s="30"/>
      <c r="F117" s="30"/>
      <c r="G117" s="30">
        <v>87800</v>
      </c>
      <c r="H117" s="141"/>
    </row>
    <row r="118" spans="1:8" ht="30">
      <c r="A118" s="123" t="s">
        <v>518</v>
      </c>
      <c r="B118" s="28"/>
      <c r="C118" s="29"/>
      <c r="D118" s="30">
        <v>497906.26</v>
      </c>
      <c r="E118" s="30"/>
      <c r="F118" s="30"/>
      <c r="G118" s="30">
        <v>497906.26</v>
      </c>
      <c r="H118" s="141"/>
    </row>
    <row r="119" spans="1:8" ht="15">
      <c r="A119" s="129" t="s">
        <v>27</v>
      </c>
      <c r="B119" s="128">
        <v>500</v>
      </c>
      <c r="C119" s="29"/>
      <c r="D119" s="25">
        <v>779340.09</v>
      </c>
      <c r="E119" s="25">
        <v>4614.03</v>
      </c>
      <c r="F119" s="25">
        <v>67532.65</v>
      </c>
      <c r="G119" s="25">
        <v>707193.41</v>
      </c>
      <c r="H119" s="30"/>
    </row>
    <row r="120" spans="1:8" ht="15">
      <c r="A120" s="123" t="s">
        <v>222</v>
      </c>
      <c r="B120" s="28"/>
      <c r="C120" s="29"/>
      <c r="D120" s="30">
        <v>23473.2</v>
      </c>
      <c r="E120" s="30">
        <v>2.6</v>
      </c>
      <c r="F120" s="30">
        <v>23470.6</v>
      </c>
      <c r="G120" s="30"/>
      <c r="H120" s="30"/>
    </row>
    <row r="121" spans="1:8" ht="15">
      <c r="A121" s="123" t="s">
        <v>240</v>
      </c>
      <c r="B121" s="28"/>
      <c r="C121" s="29"/>
      <c r="D121" s="30">
        <v>48673.48</v>
      </c>
      <c r="E121" s="30">
        <v>4611.43</v>
      </c>
      <c r="F121" s="30">
        <v>44062.05</v>
      </c>
      <c r="G121" s="30"/>
      <c r="H121" s="30"/>
    </row>
    <row r="122" spans="1:8" ht="15">
      <c r="A122" s="123" t="s">
        <v>519</v>
      </c>
      <c r="B122" s="28"/>
      <c r="C122" s="29"/>
      <c r="D122" s="30">
        <v>209287.15</v>
      </c>
      <c r="E122" s="30"/>
      <c r="F122" s="30"/>
      <c r="G122" s="30">
        <v>209287.15</v>
      </c>
      <c r="H122" s="30"/>
    </row>
    <row r="123" spans="1:8" ht="15">
      <c r="A123" s="123" t="s">
        <v>520</v>
      </c>
      <c r="B123" s="28"/>
      <c r="C123" s="29"/>
      <c r="D123" s="30">
        <v>497906.26</v>
      </c>
      <c r="E123" s="30"/>
      <c r="F123" s="30"/>
      <c r="G123" s="30">
        <v>497906.26</v>
      </c>
      <c r="H123" s="30"/>
    </row>
    <row r="124" spans="1:8" ht="15">
      <c r="A124" s="129" t="s">
        <v>28</v>
      </c>
      <c r="B124" s="128">
        <v>600</v>
      </c>
      <c r="C124" s="29"/>
      <c r="D124" s="25">
        <v>59189.7</v>
      </c>
      <c r="E124" s="25">
        <v>4466.5</v>
      </c>
      <c r="F124" s="25">
        <v>54723.2</v>
      </c>
      <c r="G124" s="25"/>
      <c r="H124" s="30"/>
    </row>
    <row r="125" spans="1:7" ht="15">
      <c r="A125" s="16" t="s">
        <v>522</v>
      </c>
      <c r="B125" s="15" t="s">
        <v>523</v>
      </c>
      <c r="G125" s="21" t="s">
        <v>521</v>
      </c>
    </row>
    <row r="126" spans="1:2" ht="15">
      <c r="A126" s="16" t="s">
        <v>306</v>
      </c>
      <c r="B126" s="15" t="s">
        <v>524</v>
      </c>
    </row>
    <row r="291" ht="12.75"/>
  </sheetData>
  <sheetProtection/>
  <mergeCells count="52">
    <mergeCell ref="A57:A61"/>
    <mergeCell ref="B57:B61"/>
    <mergeCell ref="C103:C104"/>
    <mergeCell ref="H75:H76"/>
    <mergeCell ref="B77:B78"/>
    <mergeCell ref="F77:F78"/>
    <mergeCell ref="G77:G78"/>
    <mergeCell ref="H77:H78"/>
    <mergeCell ref="B75:B76"/>
    <mergeCell ref="C75:C76"/>
    <mergeCell ref="H50:H51"/>
    <mergeCell ref="G50:G51"/>
    <mergeCell ref="F50:F51"/>
    <mergeCell ref="B50:B51"/>
    <mergeCell ref="D75:D76"/>
    <mergeCell ref="E75:E76"/>
    <mergeCell ref="F75:F76"/>
    <mergeCell ref="G75:G76"/>
    <mergeCell ref="G11:H11"/>
    <mergeCell ref="B48:B49"/>
    <mergeCell ref="C48:C49"/>
    <mergeCell ref="D48:D49"/>
    <mergeCell ref="E48:E49"/>
    <mergeCell ref="F48:F49"/>
    <mergeCell ref="G48:G49"/>
    <mergeCell ref="H48:H49"/>
    <mergeCell ref="A7:H7"/>
    <mergeCell ref="A8:H8"/>
    <mergeCell ref="A9:A12"/>
    <mergeCell ref="B9:B12"/>
    <mergeCell ref="C9:C12"/>
    <mergeCell ref="D9:H9"/>
    <mergeCell ref="D10:D12"/>
    <mergeCell ref="E10:H10"/>
    <mergeCell ref="E11:E12"/>
    <mergeCell ref="F11:F12"/>
    <mergeCell ref="A1:H1"/>
    <mergeCell ref="A2:H2"/>
    <mergeCell ref="A3:H3"/>
    <mergeCell ref="A4:H4"/>
    <mergeCell ref="A5:H5"/>
    <mergeCell ref="A6:H6"/>
    <mergeCell ref="A48:A49"/>
    <mergeCell ref="A75:A76"/>
    <mergeCell ref="A96:A97"/>
    <mergeCell ref="B96:B97"/>
    <mergeCell ref="A64:A65"/>
    <mergeCell ref="B64:B65"/>
    <mergeCell ref="A77:A78"/>
    <mergeCell ref="A84:A93"/>
    <mergeCell ref="B84:B93"/>
    <mergeCell ref="A70:A72"/>
  </mergeCells>
  <hyperlinks>
    <hyperlink ref="A6" location="P291" display="P291"/>
    <hyperlink ref="F11" r:id="rId1" display="consultantplus://offline/ref=747F550818F2E0180D6BB7944D239EA314568E0057C2A5CAD94B85812825281322C211B170CDL3WAJ"/>
  </hyperlinks>
  <printOptions/>
  <pageMargins left="0.5118110236220472" right="0.11811023622047245" top="0.35433070866141736" bottom="0.35433070866141736" header="0" footer="0"/>
  <pageSetup fitToHeight="7" horizontalDpi="600" verticalDpi="600" orientation="portrait" paperSize="9" scale="6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="86" zoomScaleNormal="86" zoomScalePageLayoutView="0" workbookViewId="0" topLeftCell="A10">
      <selection activeCell="N15" sqref="N15"/>
    </sheetView>
  </sheetViews>
  <sheetFormatPr defaultColWidth="15.00390625" defaultRowHeight="12.75"/>
  <cols>
    <col min="1" max="1" width="12.57421875" style="6" customWidth="1"/>
    <col min="2" max="16384" width="15.00390625" style="6" customWidth="1"/>
  </cols>
  <sheetData>
    <row r="1" spans="1:12" ht="37.5" customHeight="1">
      <c r="A1" s="268" t="s">
        <v>29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ht="15">
      <c r="A2" s="7"/>
    </row>
    <row r="3" spans="1:12" ht="26.25" customHeight="1">
      <c r="A3" s="268" t="s">
        <v>30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ht="24.75" customHeight="1">
      <c r="A4" s="268" t="s">
        <v>31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27" customHeight="1">
      <c r="A5" s="267" t="s">
        <v>589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ht="15.75" thickBot="1">
      <c r="A6" s="7"/>
    </row>
    <row r="7" spans="1:12" ht="30" customHeight="1" thickBot="1">
      <c r="A7" s="283" t="s">
        <v>0</v>
      </c>
      <c r="B7" s="283" t="s">
        <v>9</v>
      </c>
      <c r="C7" s="283" t="s">
        <v>32</v>
      </c>
      <c r="D7" s="286" t="s">
        <v>33</v>
      </c>
      <c r="E7" s="287"/>
      <c r="F7" s="287"/>
      <c r="G7" s="287"/>
      <c r="H7" s="287"/>
      <c r="I7" s="287"/>
      <c r="J7" s="287"/>
      <c r="K7" s="287"/>
      <c r="L7" s="288"/>
    </row>
    <row r="8" spans="1:12" ht="15.75" thickBot="1">
      <c r="A8" s="284"/>
      <c r="B8" s="284"/>
      <c r="C8" s="284"/>
      <c r="D8" s="289" t="s">
        <v>34</v>
      </c>
      <c r="E8" s="290"/>
      <c r="F8" s="291"/>
      <c r="G8" s="286" t="s">
        <v>35</v>
      </c>
      <c r="H8" s="287"/>
      <c r="I8" s="287"/>
      <c r="J8" s="287"/>
      <c r="K8" s="287"/>
      <c r="L8" s="288"/>
    </row>
    <row r="9" spans="1:12" ht="102" customHeight="1" thickBot="1">
      <c r="A9" s="284"/>
      <c r="B9" s="284"/>
      <c r="C9" s="284"/>
      <c r="D9" s="292"/>
      <c r="E9" s="293"/>
      <c r="F9" s="294"/>
      <c r="G9" s="295" t="s">
        <v>36</v>
      </c>
      <c r="H9" s="296"/>
      <c r="I9" s="297"/>
      <c r="J9" s="295" t="s">
        <v>37</v>
      </c>
      <c r="K9" s="296"/>
      <c r="L9" s="297"/>
    </row>
    <row r="10" spans="1:12" ht="60.75" thickBot="1">
      <c r="A10" s="285"/>
      <c r="B10" s="285"/>
      <c r="C10" s="285"/>
      <c r="D10" s="3" t="s">
        <v>235</v>
      </c>
      <c r="E10" s="3" t="s">
        <v>236</v>
      </c>
      <c r="F10" s="3" t="s">
        <v>237</v>
      </c>
      <c r="G10" s="3" t="s">
        <v>238</v>
      </c>
      <c r="H10" s="3" t="s">
        <v>236</v>
      </c>
      <c r="I10" s="3" t="s">
        <v>239</v>
      </c>
      <c r="J10" s="3" t="s">
        <v>38</v>
      </c>
      <c r="K10" s="3" t="s">
        <v>39</v>
      </c>
      <c r="L10" s="3" t="s">
        <v>40</v>
      </c>
    </row>
    <row r="11" spans="1:12" ht="15.75" thickBot="1">
      <c r="A11" s="2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90.75" thickBot="1">
      <c r="A12" s="4" t="s">
        <v>41</v>
      </c>
      <c r="B12" s="3">
        <v>1</v>
      </c>
      <c r="C12" s="3" t="s">
        <v>18</v>
      </c>
      <c r="D12" s="24">
        <v>13644794.83</v>
      </c>
      <c r="E12" s="193">
        <v>12248740</v>
      </c>
      <c r="F12" s="193">
        <v>13979440</v>
      </c>
      <c r="G12" s="24">
        <v>13644794.83</v>
      </c>
      <c r="H12" s="193">
        <v>12248740</v>
      </c>
      <c r="I12" s="193">
        <v>13979440</v>
      </c>
      <c r="J12" s="5"/>
      <c r="K12" s="5"/>
      <c r="L12" s="5"/>
    </row>
    <row r="13" spans="1:12" ht="120.75" thickBot="1">
      <c r="A13" s="4" t="s">
        <v>42</v>
      </c>
      <c r="B13" s="3">
        <v>1001</v>
      </c>
      <c r="C13" s="3" t="s">
        <v>18</v>
      </c>
      <c r="D13" s="18">
        <v>4318593.1</v>
      </c>
      <c r="E13" s="5"/>
      <c r="F13" s="5"/>
      <c r="G13" s="18">
        <v>4318593.1</v>
      </c>
      <c r="H13" s="5"/>
      <c r="I13" s="5"/>
      <c r="J13" s="5"/>
      <c r="K13" s="5"/>
      <c r="L13" s="5"/>
    </row>
    <row r="14" spans="1:12" ht="15.75" thickBot="1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90.75" thickBot="1">
      <c r="A15" s="4" t="s">
        <v>43</v>
      </c>
      <c r="B15" s="3">
        <v>2001</v>
      </c>
      <c r="C15" s="5">
        <v>2017</v>
      </c>
      <c r="D15" s="24">
        <v>9326201.83</v>
      </c>
      <c r="E15" s="193">
        <v>12248740</v>
      </c>
      <c r="F15" s="193">
        <v>13979440</v>
      </c>
      <c r="G15" s="24">
        <v>9326201.83</v>
      </c>
      <c r="H15" s="193">
        <v>12248740</v>
      </c>
      <c r="I15" s="193">
        <v>13979440</v>
      </c>
      <c r="J15" s="5"/>
      <c r="K15" s="5"/>
      <c r="L15" s="5"/>
    </row>
    <row r="16" spans="1:12" ht="15.75" thickBo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9" spans="1:4" ht="12.75">
      <c r="A19" s="6" t="s">
        <v>303</v>
      </c>
      <c r="D19" s="6" t="s">
        <v>523</v>
      </c>
    </row>
    <row r="21" spans="1:4" ht="12.75">
      <c r="A21" s="6" t="s">
        <v>536</v>
      </c>
      <c r="D21" s="6" t="s">
        <v>524</v>
      </c>
    </row>
    <row r="23" ht="12.75">
      <c r="A23" s="6" t="s">
        <v>537</v>
      </c>
    </row>
  </sheetData>
  <sheetProtection/>
  <mergeCells count="12">
    <mergeCell ref="A1:L1"/>
    <mergeCell ref="A3:L3"/>
    <mergeCell ref="A4:L4"/>
    <mergeCell ref="A5:L5"/>
    <mergeCell ref="A7:A10"/>
    <mergeCell ref="B7:B10"/>
    <mergeCell ref="C7:C10"/>
    <mergeCell ref="D7:L7"/>
    <mergeCell ref="D8:F9"/>
    <mergeCell ref="G8:L8"/>
    <mergeCell ref="G9:I9"/>
    <mergeCell ref="J9:L9"/>
  </mergeCells>
  <hyperlinks>
    <hyperlink ref="G9" r:id="rId1" display="consultantplus://offline/ref=747F550818F2E0180D6BB7944D239EA31456890B53C1A5CAD94B858128L2W5J"/>
    <hyperlink ref="J9" r:id="rId2" display="consultantplus://offline/ref=747F550818F2E0180D6BB7944D239EA31456890C54C7A5CAD94B858128L2W5J"/>
  </hyperlinks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70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0">
      <selection activeCell="D9" sqref="D9"/>
    </sheetView>
  </sheetViews>
  <sheetFormatPr defaultColWidth="9.140625" defaultRowHeight="12.75"/>
  <cols>
    <col min="1" max="1" width="37.28125" style="14" customWidth="1"/>
    <col min="2" max="2" width="13.421875" style="14" customWidth="1"/>
    <col min="3" max="3" width="12.421875" style="14" customWidth="1"/>
    <col min="4" max="4" width="10.421875" style="14" customWidth="1"/>
    <col min="5" max="5" width="9.421875" style="14" customWidth="1"/>
    <col min="6" max="6" width="9.8515625" style="14" customWidth="1"/>
    <col min="7" max="7" width="10.140625" style="14" customWidth="1"/>
    <col min="8" max="16384" width="9.140625" style="14" customWidth="1"/>
  </cols>
  <sheetData>
    <row r="1" spans="1:7" ht="15">
      <c r="A1" s="9"/>
      <c r="C1" s="9"/>
      <c r="G1" s="9" t="s">
        <v>44</v>
      </c>
    </row>
    <row r="2" spans="1:7" ht="15">
      <c r="A2" s="7"/>
      <c r="G2" s="9"/>
    </row>
    <row r="3" spans="1:3" ht="15">
      <c r="A3" s="301" t="s">
        <v>45</v>
      </c>
      <c r="B3" s="301"/>
      <c r="C3" s="301"/>
    </row>
    <row r="4" ht="15">
      <c r="A4" s="7"/>
    </row>
    <row r="5" spans="1:3" ht="29.25" customHeight="1">
      <c r="A5" s="261" t="s">
        <v>0</v>
      </c>
      <c r="B5" s="261" t="s">
        <v>9</v>
      </c>
      <c r="C5" s="28" t="s">
        <v>46</v>
      </c>
    </row>
    <row r="6" spans="1:3" ht="15">
      <c r="A6" s="261"/>
      <c r="B6" s="261"/>
      <c r="C6" s="28" t="s">
        <v>47</v>
      </c>
    </row>
    <row r="7" spans="1:3" ht="15">
      <c r="A7" s="28">
        <v>1</v>
      </c>
      <c r="B7" s="28">
        <v>2</v>
      </c>
      <c r="C7" s="28">
        <v>3</v>
      </c>
    </row>
    <row r="8" spans="1:6" ht="15">
      <c r="A8" s="77" t="s">
        <v>48</v>
      </c>
      <c r="B8" s="29" t="s">
        <v>538</v>
      </c>
      <c r="C8" s="77">
        <v>0</v>
      </c>
      <c r="F8" s="14" t="s">
        <v>579</v>
      </c>
    </row>
    <row r="9" spans="1:3" ht="75">
      <c r="A9" s="199" t="s">
        <v>49</v>
      </c>
      <c r="B9" s="29" t="s">
        <v>539</v>
      </c>
      <c r="C9" s="28">
        <v>0</v>
      </c>
    </row>
    <row r="10" spans="1:3" ht="30">
      <c r="A10" s="77" t="s">
        <v>50</v>
      </c>
      <c r="B10" s="29" t="s">
        <v>540</v>
      </c>
      <c r="C10" s="28">
        <v>0</v>
      </c>
    </row>
    <row r="11" spans="1:3" ht="15">
      <c r="A11" s="78"/>
      <c r="B11" s="197"/>
      <c r="C11" s="79"/>
    </row>
    <row r="12" spans="1:3" ht="15">
      <c r="A12" s="78"/>
      <c r="B12" s="197"/>
      <c r="C12" s="79"/>
    </row>
    <row r="13" spans="1:3" ht="15">
      <c r="A13" s="78"/>
      <c r="B13" s="197"/>
      <c r="C13" s="79"/>
    </row>
    <row r="14" spans="1:7" ht="15">
      <c r="A14" s="300" t="s">
        <v>51</v>
      </c>
      <c r="B14" s="300"/>
      <c r="C14" s="300"/>
      <c r="D14" s="300"/>
      <c r="E14" s="300"/>
      <c r="F14" s="300"/>
      <c r="G14" s="300"/>
    </row>
    <row r="15" spans="1:7" ht="28.5" customHeight="1">
      <c r="A15" s="261" t="s">
        <v>0</v>
      </c>
      <c r="B15" s="261" t="s">
        <v>52</v>
      </c>
      <c r="C15" s="261" t="s">
        <v>299</v>
      </c>
      <c r="D15" s="261"/>
      <c r="E15" s="261"/>
      <c r="F15" s="261"/>
      <c r="G15" s="261"/>
    </row>
    <row r="16" spans="1:7" ht="15">
      <c r="A16" s="261"/>
      <c r="B16" s="261"/>
      <c r="C16" s="261" t="s">
        <v>12</v>
      </c>
      <c r="D16" s="261" t="s">
        <v>53</v>
      </c>
      <c r="E16" s="261"/>
      <c r="F16" s="261"/>
      <c r="G16" s="261"/>
    </row>
    <row r="17" spans="1:7" ht="15">
      <c r="A17" s="261"/>
      <c r="B17" s="261"/>
      <c r="C17" s="261"/>
      <c r="D17" s="28" t="s">
        <v>54</v>
      </c>
      <c r="E17" s="28" t="s">
        <v>55</v>
      </c>
      <c r="F17" s="28" t="s">
        <v>56</v>
      </c>
      <c r="G17" s="28" t="s">
        <v>57</v>
      </c>
    </row>
    <row r="18" spans="1:7" ht="15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</row>
    <row r="19" spans="1:7" ht="15">
      <c r="A19" s="77" t="s">
        <v>58</v>
      </c>
      <c r="B19" s="28" t="s">
        <v>59</v>
      </c>
      <c r="C19" s="28">
        <v>104</v>
      </c>
      <c r="D19" s="77">
        <v>104</v>
      </c>
      <c r="E19" s="77">
        <v>103</v>
      </c>
      <c r="F19" s="77">
        <v>105</v>
      </c>
      <c r="G19" s="77">
        <v>105</v>
      </c>
    </row>
    <row r="20" spans="1:7" ht="15">
      <c r="A20" s="77" t="s">
        <v>60</v>
      </c>
      <c r="B20" s="28" t="s">
        <v>61</v>
      </c>
      <c r="C20" s="30">
        <v>23379</v>
      </c>
      <c r="D20" s="30">
        <v>21108</v>
      </c>
      <c r="E20" s="30">
        <v>24464</v>
      </c>
      <c r="F20" s="30">
        <v>24507</v>
      </c>
      <c r="G20" s="30">
        <v>23437</v>
      </c>
    </row>
    <row r="21" spans="1:7" ht="15">
      <c r="A21" s="77" t="s">
        <v>214</v>
      </c>
      <c r="B21" s="28" t="s">
        <v>62</v>
      </c>
      <c r="C21" s="200">
        <v>29177.1</v>
      </c>
      <c r="D21" s="200">
        <v>5488</v>
      </c>
      <c r="E21" s="200">
        <v>10079.2</v>
      </c>
      <c r="F21" s="200">
        <v>5418.2</v>
      </c>
      <c r="G21" s="200">
        <v>8191.7</v>
      </c>
    </row>
    <row r="22" spans="1:7" ht="45">
      <c r="A22" s="77" t="s">
        <v>63</v>
      </c>
      <c r="B22" s="28" t="s">
        <v>64</v>
      </c>
      <c r="C22" s="77">
        <v>1050</v>
      </c>
      <c r="D22" s="77">
        <v>1037</v>
      </c>
      <c r="E22" s="77">
        <v>1037</v>
      </c>
      <c r="F22" s="77">
        <v>1062</v>
      </c>
      <c r="G22" s="77">
        <v>1062</v>
      </c>
    </row>
    <row r="23" spans="1:7" ht="45">
      <c r="A23" s="77" t="s">
        <v>65</v>
      </c>
      <c r="B23" s="28" t="s">
        <v>64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ht="15">
      <c r="A24" s="78"/>
      <c r="B24" s="79"/>
      <c r="C24" s="78"/>
      <c r="D24" s="78"/>
      <c r="E24" s="78"/>
      <c r="F24" s="78"/>
      <c r="G24" s="78"/>
    </row>
    <row r="25" spans="1:7" ht="15">
      <c r="A25" s="78"/>
      <c r="B25" s="79"/>
      <c r="C25" s="78"/>
      <c r="D25" s="78"/>
      <c r="E25" s="78"/>
      <c r="F25" s="78"/>
      <c r="G25" s="78"/>
    </row>
    <row r="26" spans="1:7" ht="15">
      <c r="A26" s="78"/>
      <c r="B26" s="79"/>
      <c r="C26" s="78"/>
      <c r="D26" s="78"/>
      <c r="E26" s="78"/>
      <c r="F26" s="78"/>
      <c r="G26" s="78"/>
    </row>
    <row r="27" spans="1:7" ht="15">
      <c r="A27" s="78"/>
      <c r="B27" s="79"/>
      <c r="C27" s="78"/>
      <c r="D27" s="78"/>
      <c r="E27" s="78"/>
      <c r="F27" s="78"/>
      <c r="G27" s="78"/>
    </row>
    <row r="28" spans="1:7" ht="24" customHeight="1">
      <c r="A28" s="299" t="s">
        <v>66</v>
      </c>
      <c r="B28" s="299"/>
      <c r="C28" s="299"/>
      <c r="D28" s="299"/>
      <c r="E28" s="299"/>
      <c r="F28" s="299"/>
      <c r="G28" s="299"/>
    </row>
    <row r="29" spans="1:7" ht="24" customHeight="1">
      <c r="A29" s="198"/>
      <c r="B29" s="198"/>
      <c r="C29" s="198"/>
      <c r="D29" s="198"/>
      <c r="E29" s="198"/>
      <c r="F29" s="198"/>
      <c r="G29" s="198"/>
    </row>
    <row r="30" spans="1:7" ht="15">
      <c r="A30" s="51" t="s">
        <v>296</v>
      </c>
      <c r="B30" s="52" t="s">
        <v>523</v>
      </c>
      <c r="C30" s="51"/>
      <c r="D30" s="51"/>
      <c r="E30" s="51"/>
      <c r="F30" s="51"/>
      <c r="G30" s="51"/>
    </row>
    <row r="31" spans="1:7" ht="15">
      <c r="A31" s="298" t="s">
        <v>67</v>
      </c>
      <c r="B31" s="298"/>
      <c r="C31" s="298"/>
      <c r="D31" s="298"/>
      <c r="E31" s="298"/>
      <c r="F31" s="298"/>
      <c r="G31" s="298"/>
    </row>
    <row r="32" spans="1:7" ht="15">
      <c r="A32" s="51" t="s">
        <v>297</v>
      </c>
      <c r="B32" s="52" t="s">
        <v>524</v>
      </c>
      <c r="C32" s="51"/>
      <c r="D32" s="51"/>
      <c r="E32" s="51"/>
      <c r="F32" s="51"/>
      <c r="G32" s="51"/>
    </row>
    <row r="33" spans="1:7" ht="15">
      <c r="A33" s="298" t="s">
        <v>68</v>
      </c>
      <c r="B33" s="298"/>
      <c r="C33" s="298"/>
      <c r="D33" s="298"/>
      <c r="E33" s="298"/>
      <c r="F33" s="298"/>
      <c r="G33" s="298"/>
    </row>
    <row r="34" spans="1:7" ht="15">
      <c r="A34" s="298" t="s">
        <v>298</v>
      </c>
      <c r="B34" s="298"/>
      <c r="C34" s="298"/>
      <c r="D34" s="298"/>
      <c r="E34" s="298"/>
      <c r="F34" s="298"/>
      <c r="G34" s="298"/>
    </row>
    <row r="35" ht="15">
      <c r="A35" s="7"/>
    </row>
  </sheetData>
  <sheetProtection/>
  <mergeCells count="13">
    <mergeCell ref="A14:G14"/>
    <mergeCell ref="A3:C3"/>
    <mergeCell ref="A5:A6"/>
    <mergeCell ref="B5:B6"/>
    <mergeCell ref="A15:A17"/>
    <mergeCell ref="A31:G31"/>
    <mergeCell ref="A33:G33"/>
    <mergeCell ref="A34:G34"/>
    <mergeCell ref="A28:G28"/>
    <mergeCell ref="B15:B17"/>
    <mergeCell ref="C15:G15"/>
    <mergeCell ref="C16:C17"/>
    <mergeCell ref="D16:G16"/>
  </mergeCells>
  <hyperlinks>
    <hyperlink ref="A9" r:id="rId1" display="consultantplus://offline/ref=747F550818F2E0180D6BB7944D239EA314568E0057C2A5CAD94B858128L2W5J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5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4.7109375" style="14" customWidth="1"/>
    <col min="2" max="2" width="22.8515625" style="14" customWidth="1"/>
    <col min="3" max="4" width="13.140625" style="14" customWidth="1"/>
    <col min="5" max="5" width="15.57421875" style="14" customWidth="1"/>
    <col min="6" max="6" width="18.28125" style="14" customWidth="1"/>
    <col min="7" max="8" width="11.57421875" style="14" customWidth="1"/>
    <col min="9" max="9" width="11.7109375" style="14" customWidth="1"/>
    <col min="10" max="10" width="13.8515625" style="14" customWidth="1"/>
    <col min="11" max="16384" width="9.140625" style="14" customWidth="1"/>
  </cols>
  <sheetData>
    <row r="1" spans="1:10" ht="15" customHeight="1">
      <c r="A1" s="321" t="s">
        <v>69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15" customHeight="1">
      <c r="A2" s="321" t="s">
        <v>70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5" customHeight="1">
      <c r="A3" s="321" t="s">
        <v>71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5" customHeight="1">
      <c r="A4" s="321" t="s">
        <v>72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5" customHeight="1">
      <c r="A5" s="321" t="s">
        <v>73</v>
      </c>
      <c r="B5" s="321"/>
      <c r="C5" s="321"/>
      <c r="D5" s="321"/>
      <c r="E5" s="321"/>
      <c r="F5" s="321"/>
      <c r="G5" s="321"/>
      <c r="H5" s="321"/>
      <c r="I5" s="321"/>
      <c r="J5" s="321"/>
    </row>
    <row r="6" ht="15">
      <c r="A6" s="10"/>
    </row>
    <row r="7" ht="15">
      <c r="A7" s="7"/>
    </row>
    <row r="8" spans="1:10" ht="15" customHeight="1">
      <c r="A8" s="301" t="s">
        <v>567</v>
      </c>
      <c r="B8" s="301"/>
      <c r="C8" s="301"/>
      <c r="D8" s="301"/>
      <c r="E8" s="301"/>
      <c r="F8" s="301"/>
      <c r="G8" s="301"/>
      <c r="H8" s="301"/>
      <c r="I8" s="301"/>
      <c r="J8" s="301"/>
    </row>
    <row r="9" spans="1:10" ht="37.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ht="15">
      <c r="A10" s="7"/>
    </row>
    <row r="11" spans="1:10" ht="31.5" customHeight="1">
      <c r="A11" s="307" t="s">
        <v>481</v>
      </c>
      <c r="B11" s="307"/>
      <c r="C11" s="307"/>
      <c r="D11" s="307"/>
      <c r="E11" s="307"/>
      <c r="F11" s="307"/>
      <c r="G11" s="307"/>
      <c r="H11" s="110"/>
      <c r="I11" s="110"/>
      <c r="J11" s="110"/>
    </row>
    <row r="12" spans="1:10" ht="15">
      <c r="A12" s="304" t="s">
        <v>76</v>
      </c>
      <c r="B12" s="304"/>
      <c r="C12" s="304"/>
      <c r="D12" s="304"/>
      <c r="E12" s="304"/>
      <c r="F12" s="304"/>
      <c r="G12" s="304"/>
      <c r="H12" s="304"/>
      <c r="I12" s="304"/>
      <c r="J12" s="304"/>
    </row>
    <row r="13" spans="1:10" ht="15">
      <c r="A13" s="51" t="s">
        <v>300</v>
      </c>
      <c r="C13" s="53"/>
      <c r="D13" s="52" t="s">
        <v>302</v>
      </c>
      <c r="E13" s="56"/>
      <c r="F13" s="52"/>
      <c r="G13" s="51"/>
      <c r="H13" s="51"/>
      <c r="I13" s="51"/>
      <c r="J13" s="51"/>
    </row>
    <row r="14" spans="1:10" ht="15">
      <c r="A14" s="51" t="s">
        <v>301</v>
      </c>
      <c r="B14" s="51"/>
      <c r="C14" s="53"/>
      <c r="D14" s="52" t="s">
        <v>420</v>
      </c>
      <c r="E14" s="81"/>
      <c r="F14" s="51"/>
      <c r="G14" s="51"/>
      <c r="H14" s="51"/>
      <c r="I14" s="51"/>
      <c r="J14" s="51"/>
    </row>
    <row r="15" spans="1:4" ht="15">
      <c r="A15" s="298" t="s">
        <v>322</v>
      </c>
      <c r="B15" s="298"/>
      <c r="C15" s="320" t="s">
        <v>323</v>
      </c>
      <c r="D15" s="320"/>
    </row>
    <row r="16" ht="15"/>
    <row r="17" spans="1:10" ht="45">
      <c r="A17" s="261" t="s">
        <v>77</v>
      </c>
      <c r="B17" s="261" t="s">
        <v>78</v>
      </c>
      <c r="C17" s="261" t="s">
        <v>79</v>
      </c>
      <c r="D17" s="261" t="s">
        <v>80</v>
      </c>
      <c r="E17" s="261"/>
      <c r="F17" s="261"/>
      <c r="G17" s="261"/>
      <c r="H17" s="261" t="s">
        <v>81</v>
      </c>
      <c r="I17" s="261" t="s">
        <v>82</v>
      </c>
      <c r="J17" s="28" t="s">
        <v>83</v>
      </c>
    </row>
    <row r="18" spans="1:10" ht="60" customHeight="1">
      <c r="A18" s="261"/>
      <c r="B18" s="261"/>
      <c r="C18" s="261"/>
      <c r="D18" s="261" t="s">
        <v>12</v>
      </c>
      <c r="E18" s="261" t="s">
        <v>35</v>
      </c>
      <c r="F18" s="261"/>
      <c r="G18" s="261"/>
      <c r="H18" s="261"/>
      <c r="I18" s="261"/>
      <c r="J18" s="263" t="s">
        <v>215</v>
      </c>
    </row>
    <row r="19" spans="1:10" ht="75">
      <c r="A19" s="261"/>
      <c r="B19" s="261"/>
      <c r="C19" s="261"/>
      <c r="D19" s="261"/>
      <c r="E19" s="28" t="s">
        <v>84</v>
      </c>
      <c r="F19" s="28" t="s">
        <v>85</v>
      </c>
      <c r="G19" s="28" t="s">
        <v>86</v>
      </c>
      <c r="H19" s="261"/>
      <c r="I19" s="261"/>
      <c r="J19" s="265"/>
    </row>
    <row r="20" spans="1:10" ht="15">
      <c r="A20" s="28">
        <v>1</v>
      </c>
      <c r="B20" s="28">
        <v>2</v>
      </c>
      <c r="C20" s="28">
        <v>3</v>
      </c>
      <c r="D20" s="28">
        <v>4</v>
      </c>
      <c r="E20" s="28">
        <v>5</v>
      </c>
      <c r="F20" s="28">
        <v>6</v>
      </c>
      <c r="G20" s="28">
        <v>7</v>
      </c>
      <c r="H20" s="28">
        <v>8</v>
      </c>
      <c r="I20" s="28">
        <v>9</v>
      </c>
      <c r="J20" s="28">
        <v>10</v>
      </c>
    </row>
    <row r="21" spans="1:10" ht="15">
      <c r="A21" s="28">
        <v>1</v>
      </c>
      <c r="B21" s="54" t="s">
        <v>303</v>
      </c>
      <c r="C21" s="62">
        <v>1</v>
      </c>
      <c r="D21" s="67">
        <f>SUM(E21:G21)</f>
        <v>46581</v>
      </c>
      <c r="E21" s="67">
        <v>15527</v>
      </c>
      <c r="F21" s="67"/>
      <c r="G21" s="67">
        <v>31054</v>
      </c>
      <c r="H21" s="67"/>
      <c r="I21" s="67"/>
      <c r="J21" s="67">
        <f>(C21*D21*(1+H21/100)*12)</f>
        <v>558972</v>
      </c>
    </row>
    <row r="22" spans="1:10" ht="38.25">
      <c r="A22" s="28">
        <v>2</v>
      </c>
      <c r="B22" s="54" t="s">
        <v>304</v>
      </c>
      <c r="C22" s="62">
        <v>5</v>
      </c>
      <c r="D22" s="67">
        <f aca="true" t="shared" si="0" ref="D22:D50">SUM(E22:G22)</f>
        <v>41922</v>
      </c>
      <c r="E22" s="67">
        <v>13974</v>
      </c>
      <c r="F22" s="67"/>
      <c r="G22" s="67">
        <v>27948</v>
      </c>
      <c r="H22" s="67"/>
      <c r="I22" s="67"/>
      <c r="J22" s="67">
        <f>(C22*D22*(1+H22/100)*12)</f>
        <v>2515320</v>
      </c>
    </row>
    <row r="23" spans="1:10" ht="38.25">
      <c r="A23" s="28">
        <v>3</v>
      </c>
      <c r="B23" s="54" t="s">
        <v>357</v>
      </c>
      <c r="C23" s="62">
        <v>1</v>
      </c>
      <c r="D23" s="67">
        <f t="shared" si="0"/>
        <v>37266</v>
      </c>
      <c r="E23" s="67">
        <v>12422</v>
      </c>
      <c r="F23" s="67"/>
      <c r="G23" s="67">
        <v>24844</v>
      </c>
      <c r="H23" s="67"/>
      <c r="I23" s="67"/>
      <c r="J23" s="67">
        <f>(C23*D23*(1+H23/100)*12)</f>
        <v>447192</v>
      </c>
    </row>
    <row r="24" spans="1:10" ht="25.5">
      <c r="A24" s="28">
        <v>4</v>
      </c>
      <c r="B24" s="54" t="s">
        <v>358</v>
      </c>
      <c r="C24" s="62">
        <v>1</v>
      </c>
      <c r="D24" s="67">
        <f t="shared" si="0"/>
        <v>32607</v>
      </c>
      <c r="E24" s="67">
        <v>10869</v>
      </c>
      <c r="F24" s="67"/>
      <c r="G24" s="67">
        <v>21738</v>
      </c>
      <c r="H24" s="67"/>
      <c r="I24" s="67"/>
      <c r="J24" s="67">
        <f>(C24*D24*(1+H24/100)*12)</f>
        <v>391284</v>
      </c>
    </row>
    <row r="25" spans="1:10" ht="51">
      <c r="A25" s="28">
        <v>5</v>
      </c>
      <c r="B25" s="55" t="s">
        <v>305</v>
      </c>
      <c r="C25" s="62">
        <v>1</v>
      </c>
      <c r="D25" s="67">
        <f t="shared" si="0"/>
        <v>32607</v>
      </c>
      <c r="E25" s="67">
        <v>10869</v>
      </c>
      <c r="F25" s="67"/>
      <c r="G25" s="67">
        <v>21738</v>
      </c>
      <c r="H25" s="67"/>
      <c r="I25" s="67"/>
      <c r="J25" s="67">
        <f aca="true" t="shared" si="1" ref="J25:J50">(C25*D25*(1+H25/100)*12)</f>
        <v>391284</v>
      </c>
    </row>
    <row r="26" spans="1:10" ht="15">
      <c r="A26" s="28">
        <v>6</v>
      </c>
      <c r="B26" s="55" t="s">
        <v>306</v>
      </c>
      <c r="C26" s="62">
        <v>1</v>
      </c>
      <c r="D26" s="67">
        <f t="shared" si="0"/>
        <v>41922.3</v>
      </c>
      <c r="E26" s="67">
        <v>13974.3</v>
      </c>
      <c r="F26" s="67"/>
      <c r="G26" s="67">
        <v>27948</v>
      </c>
      <c r="H26" s="67"/>
      <c r="I26" s="67"/>
      <c r="J26" s="67">
        <f t="shared" si="1"/>
        <v>503067.60000000003</v>
      </c>
    </row>
    <row r="27" spans="1:10" ht="25.5">
      <c r="A27" s="28">
        <v>7</v>
      </c>
      <c r="B27" s="55" t="s">
        <v>359</v>
      </c>
      <c r="C27" s="62">
        <v>1</v>
      </c>
      <c r="D27" s="67">
        <f t="shared" si="0"/>
        <v>21735</v>
      </c>
      <c r="E27" s="67">
        <v>6900</v>
      </c>
      <c r="F27" s="67">
        <v>1035</v>
      </c>
      <c r="G27" s="67">
        <v>13800</v>
      </c>
      <c r="H27" s="67"/>
      <c r="I27" s="67"/>
      <c r="J27" s="67">
        <f t="shared" si="1"/>
        <v>260820</v>
      </c>
    </row>
    <row r="28" spans="1:10" ht="15">
      <c r="A28" s="28">
        <v>8</v>
      </c>
      <c r="B28" s="57" t="s">
        <v>360</v>
      </c>
      <c r="C28" s="62">
        <v>1</v>
      </c>
      <c r="D28" s="67">
        <f t="shared" si="0"/>
        <v>12180</v>
      </c>
      <c r="E28" s="67">
        <v>4060</v>
      </c>
      <c r="F28" s="67"/>
      <c r="G28" s="67">
        <v>8120</v>
      </c>
      <c r="H28" s="67"/>
      <c r="I28" s="67"/>
      <c r="J28" s="67">
        <f t="shared" si="1"/>
        <v>146160</v>
      </c>
    </row>
    <row r="29" spans="1:10" ht="15">
      <c r="A29" s="28">
        <v>9</v>
      </c>
      <c r="B29" s="55" t="s">
        <v>307</v>
      </c>
      <c r="C29" s="62">
        <v>2</v>
      </c>
      <c r="D29" s="67">
        <f t="shared" si="0"/>
        <v>11288</v>
      </c>
      <c r="E29" s="67">
        <v>5644</v>
      </c>
      <c r="F29" s="67"/>
      <c r="G29" s="67">
        <v>5644</v>
      </c>
      <c r="H29" s="67"/>
      <c r="I29" s="67"/>
      <c r="J29" s="67">
        <f>(C29*D29*(1+H29/100)*12)</f>
        <v>270912</v>
      </c>
    </row>
    <row r="30" spans="1:10" ht="15">
      <c r="A30" s="28">
        <v>10</v>
      </c>
      <c r="B30" s="55" t="s">
        <v>361</v>
      </c>
      <c r="C30" s="62">
        <v>1</v>
      </c>
      <c r="D30" s="67">
        <f t="shared" si="0"/>
        <v>20646</v>
      </c>
      <c r="E30" s="67">
        <v>6882</v>
      </c>
      <c r="F30" s="67"/>
      <c r="G30" s="67">
        <v>13764</v>
      </c>
      <c r="H30" s="67"/>
      <c r="I30" s="67"/>
      <c r="J30" s="67">
        <f t="shared" si="1"/>
        <v>247752</v>
      </c>
    </row>
    <row r="31" spans="1:10" ht="15">
      <c r="A31" s="28">
        <v>11</v>
      </c>
      <c r="B31" s="58" t="s">
        <v>362</v>
      </c>
      <c r="C31" s="62">
        <v>3</v>
      </c>
      <c r="D31" s="67">
        <f t="shared" si="0"/>
        <v>20031</v>
      </c>
      <c r="E31" s="67">
        <v>6677</v>
      </c>
      <c r="F31" s="67"/>
      <c r="G31" s="67">
        <v>13354</v>
      </c>
      <c r="H31" s="67"/>
      <c r="I31" s="67"/>
      <c r="J31" s="67">
        <f t="shared" si="1"/>
        <v>721116</v>
      </c>
    </row>
    <row r="32" spans="1:10" ht="15">
      <c r="A32" s="28"/>
      <c r="B32" s="58" t="s">
        <v>363</v>
      </c>
      <c r="C32" s="62">
        <v>1</v>
      </c>
      <c r="D32" s="67">
        <f t="shared" si="0"/>
        <v>11493</v>
      </c>
      <c r="E32" s="67">
        <v>3831</v>
      </c>
      <c r="F32" s="67"/>
      <c r="G32" s="67">
        <v>7662</v>
      </c>
      <c r="H32" s="67"/>
      <c r="I32" s="67"/>
      <c r="J32" s="67">
        <f t="shared" si="1"/>
        <v>137916</v>
      </c>
    </row>
    <row r="33" spans="1:10" ht="26.25">
      <c r="A33" s="28"/>
      <c r="B33" s="58" t="s">
        <v>330</v>
      </c>
      <c r="C33" s="62">
        <v>1</v>
      </c>
      <c r="D33" s="67">
        <f t="shared" si="0"/>
        <v>17274</v>
      </c>
      <c r="E33" s="67">
        <v>5758</v>
      </c>
      <c r="F33" s="67"/>
      <c r="G33" s="67">
        <v>11516</v>
      </c>
      <c r="H33" s="67"/>
      <c r="I33" s="67"/>
      <c r="J33" s="67">
        <f t="shared" si="1"/>
        <v>207288</v>
      </c>
    </row>
    <row r="34" spans="1:10" ht="26.25">
      <c r="A34" s="28"/>
      <c r="B34" s="58" t="s">
        <v>364</v>
      </c>
      <c r="C34" s="62">
        <v>1</v>
      </c>
      <c r="D34" s="67">
        <f t="shared" si="0"/>
        <v>20031</v>
      </c>
      <c r="E34" s="67">
        <v>6677</v>
      </c>
      <c r="F34" s="67"/>
      <c r="G34" s="67">
        <v>13354</v>
      </c>
      <c r="H34" s="67"/>
      <c r="I34" s="67"/>
      <c r="J34" s="67">
        <f t="shared" si="1"/>
        <v>240372</v>
      </c>
    </row>
    <row r="35" spans="1:10" ht="15">
      <c r="A35" s="28"/>
      <c r="B35" s="58" t="s">
        <v>365</v>
      </c>
      <c r="C35" s="62">
        <v>1</v>
      </c>
      <c r="D35" s="67">
        <f t="shared" si="0"/>
        <v>20031</v>
      </c>
      <c r="E35" s="67">
        <v>6677</v>
      </c>
      <c r="F35" s="67"/>
      <c r="G35" s="67">
        <v>13354</v>
      </c>
      <c r="H35" s="67"/>
      <c r="I35" s="67"/>
      <c r="J35" s="67">
        <f t="shared" si="1"/>
        <v>240372</v>
      </c>
    </row>
    <row r="36" spans="1:10" ht="15">
      <c r="A36" s="28">
        <v>12</v>
      </c>
      <c r="B36" s="57" t="s">
        <v>308</v>
      </c>
      <c r="C36" s="62">
        <v>2</v>
      </c>
      <c r="D36" s="67">
        <f t="shared" si="0"/>
        <v>16879</v>
      </c>
      <c r="E36" s="67">
        <v>6714</v>
      </c>
      <c r="F36" s="67"/>
      <c r="G36" s="67">
        <v>10165</v>
      </c>
      <c r="H36" s="67"/>
      <c r="I36" s="67"/>
      <c r="J36" s="67">
        <f t="shared" si="1"/>
        <v>405096</v>
      </c>
    </row>
    <row r="37" spans="1:10" ht="15">
      <c r="A37" s="28">
        <v>13</v>
      </c>
      <c r="B37" s="54" t="s">
        <v>309</v>
      </c>
      <c r="C37" s="62">
        <v>1</v>
      </c>
      <c r="D37" s="67">
        <f t="shared" si="0"/>
        <v>15548.33</v>
      </c>
      <c r="E37" s="67">
        <v>6984</v>
      </c>
      <c r="F37" s="67">
        <v>4888.8</v>
      </c>
      <c r="G37" s="67">
        <v>3675.53</v>
      </c>
      <c r="H37" s="67"/>
      <c r="I37" s="67"/>
      <c r="J37" s="67">
        <f t="shared" si="1"/>
        <v>186579.96</v>
      </c>
    </row>
    <row r="38" spans="1:10" ht="39">
      <c r="A38" s="28">
        <v>14</v>
      </c>
      <c r="B38" s="54" t="s">
        <v>310</v>
      </c>
      <c r="C38" s="62">
        <v>3</v>
      </c>
      <c r="D38" s="67">
        <f t="shared" si="0"/>
        <v>15548.33</v>
      </c>
      <c r="E38" s="67">
        <v>6984</v>
      </c>
      <c r="F38" s="67">
        <v>4888.8</v>
      </c>
      <c r="G38" s="67">
        <v>3675.53</v>
      </c>
      <c r="H38" s="67"/>
      <c r="I38" s="67"/>
      <c r="J38" s="67">
        <f t="shared" si="1"/>
        <v>559739.88</v>
      </c>
    </row>
    <row r="39" spans="1:10" ht="15">
      <c r="A39" s="28">
        <v>15</v>
      </c>
      <c r="B39" s="59" t="s">
        <v>311</v>
      </c>
      <c r="C39" s="62">
        <v>1</v>
      </c>
      <c r="D39" s="67">
        <f t="shared" si="0"/>
        <v>19933.2</v>
      </c>
      <c r="E39" s="67">
        <v>7119</v>
      </c>
      <c r="F39" s="67">
        <v>2847.6</v>
      </c>
      <c r="G39" s="67">
        <v>9966.6</v>
      </c>
      <c r="H39" s="67"/>
      <c r="I39" s="67"/>
      <c r="J39" s="67">
        <f t="shared" si="1"/>
        <v>239198.40000000002</v>
      </c>
    </row>
    <row r="40" spans="1:10" ht="15">
      <c r="A40" s="28">
        <v>16</v>
      </c>
      <c r="B40" s="59" t="s">
        <v>312</v>
      </c>
      <c r="C40" s="62">
        <v>2</v>
      </c>
      <c r="D40" s="67">
        <f t="shared" si="0"/>
        <v>16879</v>
      </c>
      <c r="E40" s="67">
        <v>7119</v>
      </c>
      <c r="F40" s="67">
        <v>2847.6</v>
      </c>
      <c r="G40" s="67">
        <v>6912.4</v>
      </c>
      <c r="H40" s="67"/>
      <c r="I40" s="67"/>
      <c r="J40" s="67">
        <f t="shared" si="1"/>
        <v>405096</v>
      </c>
    </row>
    <row r="41" spans="1:10" ht="51.75">
      <c r="A41" s="28">
        <v>17</v>
      </c>
      <c r="B41" s="58" t="s">
        <v>313</v>
      </c>
      <c r="C41" s="62">
        <v>1</v>
      </c>
      <c r="D41" s="67">
        <f t="shared" si="0"/>
        <v>18379.6</v>
      </c>
      <c r="E41" s="67">
        <v>7242</v>
      </c>
      <c r="F41" s="67">
        <v>5070</v>
      </c>
      <c r="G41" s="67">
        <v>6067.6</v>
      </c>
      <c r="H41" s="67"/>
      <c r="I41" s="67"/>
      <c r="J41" s="67">
        <f t="shared" si="1"/>
        <v>220555.19999999998</v>
      </c>
    </row>
    <row r="42" spans="1:10" ht="15">
      <c r="A42" s="28">
        <v>18</v>
      </c>
      <c r="B42" s="59" t="s">
        <v>314</v>
      </c>
      <c r="C42" s="62">
        <v>1.5</v>
      </c>
      <c r="D42" s="67">
        <f t="shared" si="0"/>
        <v>17870.1</v>
      </c>
      <c r="E42" s="67">
        <v>7242</v>
      </c>
      <c r="F42" s="67">
        <v>6077.4</v>
      </c>
      <c r="G42" s="67">
        <v>4550.7</v>
      </c>
      <c r="H42" s="67"/>
      <c r="I42" s="67"/>
      <c r="J42" s="67">
        <f t="shared" si="1"/>
        <v>321661.8</v>
      </c>
    </row>
    <row r="43" spans="1:10" ht="15">
      <c r="A43" s="28">
        <v>19</v>
      </c>
      <c r="B43" s="57" t="s">
        <v>315</v>
      </c>
      <c r="C43" s="63">
        <v>50.5</v>
      </c>
      <c r="D43" s="67">
        <f t="shared" si="0"/>
        <v>13862.369999999999</v>
      </c>
      <c r="E43" s="67">
        <v>7242</v>
      </c>
      <c r="F43" s="67">
        <v>3802.67</v>
      </c>
      <c r="G43" s="67">
        <v>2817.7</v>
      </c>
      <c r="H43" s="67"/>
      <c r="I43" s="67"/>
      <c r="J43" s="67">
        <v>8400570.04</v>
      </c>
    </row>
    <row r="44" spans="1:10" ht="26.25">
      <c r="A44" s="28">
        <v>20</v>
      </c>
      <c r="B44" s="60" t="s">
        <v>316</v>
      </c>
      <c r="C44" s="63">
        <v>24.5</v>
      </c>
      <c r="D44" s="67">
        <f t="shared" si="0"/>
        <v>14021.48</v>
      </c>
      <c r="E44" s="67">
        <v>7242</v>
      </c>
      <c r="F44" s="67">
        <v>3578.49</v>
      </c>
      <c r="G44" s="67">
        <v>3200.99</v>
      </c>
      <c r="H44" s="67"/>
      <c r="I44" s="67"/>
      <c r="J44" s="67">
        <f t="shared" si="1"/>
        <v>4122315.12</v>
      </c>
    </row>
    <row r="45" spans="1:10" ht="15">
      <c r="A45" s="28"/>
      <c r="B45" s="60" t="s">
        <v>366</v>
      </c>
      <c r="C45" s="63">
        <v>1</v>
      </c>
      <c r="D45" s="67">
        <f t="shared" si="0"/>
        <v>18105</v>
      </c>
      <c r="E45" s="67">
        <v>7242</v>
      </c>
      <c r="F45" s="67"/>
      <c r="G45" s="67">
        <v>10863</v>
      </c>
      <c r="H45" s="67"/>
      <c r="I45" s="67"/>
      <c r="J45" s="67">
        <f t="shared" si="1"/>
        <v>217260</v>
      </c>
    </row>
    <row r="46" spans="1:10" ht="15">
      <c r="A46" s="28">
        <v>21</v>
      </c>
      <c r="B46" s="61" t="s">
        <v>317</v>
      </c>
      <c r="C46" s="62">
        <v>4</v>
      </c>
      <c r="D46" s="67">
        <f t="shared" si="0"/>
        <v>7500</v>
      </c>
      <c r="E46" s="67">
        <v>3679</v>
      </c>
      <c r="F46" s="67">
        <v>3821</v>
      </c>
      <c r="G46" s="67"/>
      <c r="H46" s="67"/>
      <c r="I46" s="67"/>
      <c r="J46" s="67">
        <f t="shared" si="1"/>
        <v>360000</v>
      </c>
    </row>
    <row r="47" spans="1:10" ht="15">
      <c r="A47" s="28">
        <v>22</v>
      </c>
      <c r="B47" s="61" t="s">
        <v>318</v>
      </c>
      <c r="C47" s="62">
        <v>3</v>
      </c>
      <c r="D47" s="67">
        <f t="shared" si="0"/>
        <v>7500</v>
      </c>
      <c r="E47" s="67">
        <v>3679</v>
      </c>
      <c r="F47" s="67">
        <v>3821</v>
      </c>
      <c r="G47" s="67"/>
      <c r="H47" s="67"/>
      <c r="I47" s="67"/>
      <c r="J47" s="67">
        <f t="shared" si="1"/>
        <v>270000</v>
      </c>
    </row>
    <row r="48" spans="1:10" ht="15">
      <c r="A48" s="28">
        <v>23</v>
      </c>
      <c r="B48" s="61" t="s">
        <v>319</v>
      </c>
      <c r="C48" s="62">
        <v>6.44</v>
      </c>
      <c r="D48" s="67">
        <f t="shared" si="0"/>
        <v>7500</v>
      </c>
      <c r="E48" s="67">
        <v>3679</v>
      </c>
      <c r="F48" s="67">
        <v>3821</v>
      </c>
      <c r="G48" s="67"/>
      <c r="H48" s="67"/>
      <c r="I48" s="67"/>
      <c r="J48" s="67">
        <f t="shared" si="1"/>
        <v>579600</v>
      </c>
    </row>
    <row r="49" spans="1:10" ht="15">
      <c r="A49" s="28">
        <v>24</v>
      </c>
      <c r="B49" s="60" t="s">
        <v>367</v>
      </c>
      <c r="C49" s="62">
        <v>2</v>
      </c>
      <c r="D49" s="67">
        <f t="shared" si="0"/>
        <v>7500</v>
      </c>
      <c r="E49" s="67">
        <v>3679</v>
      </c>
      <c r="F49" s="67">
        <v>3821</v>
      </c>
      <c r="G49" s="67"/>
      <c r="H49" s="67"/>
      <c r="I49" s="67"/>
      <c r="J49" s="67">
        <f t="shared" si="1"/>
        <v>180000</v>
      </c>
    </row>
    <row r="50" spans="1:10" ht="39">
      <c r="A50" s="28">
        <v>25</v>
      </c>
      <c r="B50" s="60" t="s">
        <v>320</v>
      </c>
      <c r="C50" s="62">
        <v>16.25</v>
      </c>
      <c r="D50" s="76">
        <f t="shared" si="0"/>
        <v>7500</v>
      </c>
      <c r="E50" s="76">
        <v>3805</v>
      </c>
      <c r="F50" s="76">
        <v>3695</v>
      </c>
      <c r="G50" s="76"/>
      <c r="H50" s="76"/>
      <c r="I50" s="76"/>
      <c r="J50" s="76">
        <f t="shared" si="1"/>
        <v>1462500</v>
      </c>
    </row>
    <row r="51" spans="1:10" ht="15">
      <c r="A51" s="319" t="s">
        <v>87</v>
      </c>
      <c r="B51" s="319"/>
      <c r="C51" s="64">
        <f>SUM(C21:C50)</f>
        <v>141.19</v>
      </c>
      <c r="D51" s="67">
        <f>SUM(D21:D50)</f>
        <v>592140.71</v>
      </c>
      <c r="E51" s="67">
        <f>SUM(E21:E50)</f>
        <v>220392.3</v>
      </c>
      <c r="F51" s="67">
        <f>SUM(F21:F50)</f>
        <v>54015.35999999999</v>
      </c>
      <c r="G51" s="67">
        <f>SUM(G21:G50)</f>
        <v>317733.05000000005</v>
      </c>
      <c r="H51" s="67"/>
      <c r="I51" s="67"/>
      <c r="J51" s="91">
        <f>SUM(J21:J50)</f>
        <v>25210000</v>
      </c>
    </row>
    <row r="52" spans="1:10" ht="15">
      <c r="A52" s="113"/>
      <c r="B52" s="113"/>
      <c r="C52" s="126"/>
      <c r="D52" s="111"/>
      <c r="E52" s="111"/>
      <c r="F52" s="111"/>
      <c r="G52" s="111"/>
      <c r="H52" s="111"/>
      <c r="I52" s="111"/>
      <c r="J52" s="112"/>
    </row>
    <row r="53" spans="1:10" ht="15">
      <c r="A53" s="113"/>
      <c r="B53" s="113"/>
      <c r="C53" s="126"/>
      <c r="D53" s="111"/>
      <c r="E53" s="111"/>
      <c r="F53" s="111"/>
      <c r="G53" s="111"/>
      <c r="H53" s="111"/>
      <c r="I53" s="111"/>
      <c r="J53" s="112"/>
    </row>
    <row r="54" spans="1:10" ht="15">
      <c r="A54" s="113"/>
      <c r="B54" s="113"/>
      <c r="C54" s="126"/>
      <c r="D54" s="111"/>
      <c r="E54" s="111"/>
      <c r="F54" s="111"/>
      <c r="G54" s="111"/>
      <c r="H54" s="111"/>
      <c r="I54" s="111"/>
      <c r="J54" s="112"/>
    </row>
    <row r="55" spans="1:10" ht="15">
      <c r="A55" s="113"/>
      <c r="B55" s="113"/>
      <c r="C55" s="126"/>
      <c r="D55" s="111"/>
      <c r="E55" s="111"/>
      <c r="F55" s="111"/>
      <c r="G55" s="111"/>
      <c r="H55" s="111"/>
      <c r="I55" s="111"/>
      <c r="J55" s="112"/>
    </row>
    <row r="56" spans="1:10" ht="15">
      <c r="A56" s="113"/>
      <c r="B56" s="113"/>
      <c r="C56" s="126"/>
      <c r="D56" s="111"/>
      <c r="E56" s="111"/>
      <c r="F56" s="111"/>
      <c r="G56" s="111"/>
      <c r="H56" s="111"/>
      <c r="I56" s="111"/>
      <c r="J56" s="112"/>
    </row>
    <row r="57" spans="1:10" ht="15">
      <c r="A57" s="113"/>
      <c r="B57" s="113"/>
      <c r="C57" s="126"/>
      <c r="D57" s="111"/>
      <c r="E57" s="111"/>
      <c r="F57" s="111"/>
      <c r="G57" s="111"/>
      <c r="H57" s="111"/>
      <c r="I57" s="111"/>
      <c r="J57" s="112"/>
    </row>
    <row r="58" spans="1:10" ht="15">
      <c r="A58" s="113"/>
      <c r="B58" s="113"/>
      <c r="C58" s="126"/>
      <c r="D58" s="111"/>
      <c r="E58" s="111"/>
      <c r="F58" s="111"/>
      <c r="G58" s="111"/>
      <c r="H58" s="111"/>
      <c r="I58" s="111"/>
      <c r="J58" s="112"/>
    </row>
    <row r="59" spans="1:10" ht="15">
      <c r="A59" s="113"/>
      <c r="B59" s="113"/>
      <c r="C59" s="126"/>
      <c r="D59" s="111"/>
      <c r="E59" s="111"/>
      <c r="F59" s="111"/>
      <c r="G59" s="111"/>
      <c r="H59" s="111"/>
      <c r="I59" s="111"/>
      <c r="J59" s="112"/>
    </row>
    <row r="60" spans="1:10" ht="15">
      <c r="A60" s="51" t="s">
        <v>300</v>
      </c>
      <c r="C60" s="53"/>
      <c r="D60" s="52" t="s">
        <v>302</v>
      </c>
      <c r="E60" s="56"/>
      <c r="F60" s="52"/>
      <c r="G60" s="51"/>
      <c r="H60" s="51"/>
      <c r="I60" s="51"/>
      <c r="J60" s="69"/>
    </row>
    <row r="61" spans="1:10" ht="15">
      <c r="A61" s="51" t="s">
        <v>301</v>
      </c>
      <c r="B61" s="51"/>
      <c r="C61" s="53"/>
      <c r="D61" s="52" t="s">
        <v>222</v>
      </c>
      <c r="E61" s="81"/>
      <c r="F61" s="51"/>
      <c r="G61" s="51"/>
      <c r="H61" s="51"/>
      <c r="I61" s="51"/>
      <c r="J61" s="51"/>
    </row>
    <row r="62" spans="1:4" ht="15">
      <c r="A62" s="298" t="s">
        <v>322</v>
      </c>
      <c r="B62" s="298"/>
      <c r="C62" s="320" t="s">
        <v>323</v>
      </c>
      <c r="D62" s="320"/>
    </row>
    <row r="64" spans="1:10" ht="45">
      <c r="A64" s="261" t="s">
        <v>77</v>
      </c>
      <c r="B64" s="261" t="s">
        <v>78</v>
      </c>
      <c r="C64" s="261" t="s">
        <v>79</v>
      </c>
      <c r="D64" s="261" t="s">
        <v>80</v>
      </c>
      <c r="E64" s="261"/>
      <c r="F64" s="261"/>
      <c r="G64" s="261"/>
      <c r="H64" s="261" t="s">
        <v>81</v>
      </c>
      <c r="I64" s="261" t="s">
        <v>82</v>
      </c>
      <c r="J64" s="28" t="s">
        <v>83</v>
      </c>
    </row>
    <row r="65" spans="1:10" ht="60">
      <c r="A65" s="261"/>
      <c r="B65" s="261"/>
      <c r="C65" s="261"/>
      <c r="D65" s="261" t="s">
        <v>12</v>
      </c>
      <c r="E65" s="261" t="s">
        <v>35</v>
      </c>
      <c r="F65" s="261"/>
      <c r="G65" s="261"/>
      <c r="H65" s="261"/>
      <c r="I65" s="261"/>
      <c r="J65" s="28" t="s">
        <v>215</v>
      </c>
    </row>
    <row r="66" spans="1:10" ht="75">
      <c r="A66" s="261"/>
      <c r="B66" s="261"/>
      <c r="C66" s="261"/>
      <c r="D66" s="261"/>
      <c r="E66" s="28" t="s">
        <v>84</v>
      </c>
      <c r="F66" s="28" t="s">
        <v>85</v>
      </c>
      <c r="G66" s="28" t="s">
        <v>86</v>
      </c>
      <c r="H66" s="261"/>
      <c r="I66" s="261"/>
      <c r="J66" s="66"/>
    </row>
    <row r="67" spans="1:10" ht="15">
      <c r="A67" s="28">
        <v>1</v>
      </c>
      <c r="B67" s="28">
        <v>2</v>
      </c>
      <c r="C67" s="28">
        <v>3</v>
      </c>
      <c r="D67" s="28">
        <v>4</v>
      </c>
      <c r="E67" s="28">
        <v>5</v>
      </c>
      <c r="F67" s="28">
        <v>6</v>
      </c>
      <c r="G67" s="28">
        <v>7</v>
      </c>
      <c r="H67" s="28">
        <v>8</v>
      </c>
      <c r="I67" s="28">
        <v>9</v>
      </c>
      <c r="J67" s="28">
        <v>10</v>
      </c>
    </row>
    <row r="68" spans="1:10" ht="51.75">
      <c r="A68" s="28">
        <v>1</v>
      </c>
      <c r="B68" s="60" t="s">
        <v>321</v>
      </c>
      <c r="C68" s="64">
        <v>4.5</v>
      </c>
      <c r="D68" s="67">
        <f>SUM(E68:G68)</f>
        <v>7500</v>
      </c>
      <c r="E68" s="67">
        <v>3995</v>
      </c>
      <c r="F68" s="67">
        <v>3505</v>
      </c>
      <c r="G68" s="67"/>
      <c r="H68" s="67"/>
      <c r="I68" s="67"/>
      <c r="J68" s="67">
        <v>368000</v>
      </c>
    </row>
    <row r="69" spans="1:10" ht="15">
      <c r="A69" s="319" t="s">
        <v>87</v>
      </c>
      <c r="B69" s="319"/>
      <c r="C69" s="64">
        <f aca="true" t="shared" si="2" ref="C69:J69">C68</f>
        <v>4.5</v>
      </c>
      <c r="D69" s="67">
        <f t="shared" si="2"/>
        <v>7500</v>
      </c>
      <c r="E69" s="67">
        <f t="shared" si="2"/>
        <v>3995</v>
      </c>
      <c r="F69" s="67">
        <f t="shared" si="2"/>
        <v>3505</v>
      </c>
      <c r="G69" s="67">
        <f t="shared" si="2"/>
        <v>0</v>
      </c>
      <c r="H69" s="67">
        <f t="shared" si="2"/>
        <v>0</v>
      </c>
      <c r="I69" s="67">
        <f t="shared" si="2"/>
        <v>0</v>
      </c>
      <c r="J69" s="91">
        <f t="shared" si="2"/>
        <v>368000</v>
      </c>
    </row>
    <row r="70" spans="1:10" ht="15">
      <c r="A70" s="7"/>
      <c r="J70" s="68"/>
    </row>
    <row r="71" spans="1:10" ht="15">
      <c r="A71" s="51" t="s">
        <v>300</v>
      </c>
      <c r="C71" s="53"/>
      <c r="D71" s="52" t="s">
        <v>302</v>
      </c>
      <c r="E71" s="56"/>
      <c r="F71" s="52"/>
      <c r="G71" s="51"/>
      <c r="H71" s="51"/>
      <c r="I71" s="51"/>
      <c r="J71" s="51"/>
    </row>
    <row r="72" spans="1:10" ht="15">
      <c r="A72" s="51" t="s">
        <v>301</v>
      </c>
      <c r="B72" s="51"/>
      <c r="C72" s="53"/>
      <c r="D72" s="52" t="s">
        <v>420</v>
      </c>
      <c r="E72" s="81"/>
      <c r="F72" s="51"/>
      <c r="G72" s="51"/>
      <c r="H72" s="51"/>
      <c r="I72" s="51"/>
      <c r="J72" s="51"/>
    </row>
    <row r="73" spans="1:5" ht="15">
      <c r="A73" s="298" t="s">
        <v>322</v>
      </c>
      <c r="B73" s="298"/>
      <c r="C73" s="70" t="s">
        <v>324</v>
      </c>
      <c r="D73" s="70"/>
      <c r="E73" s="56"/>
    </row>
    <row r="75" spans="1:10" ht="45">
      <c r="A75" s="261" t="s">
        <v>77</v>
      </c>
      <c r="B75" s="261" t="s">
        <v>78</v>
      </c>
      <c r="C75" s="261" t="s">
        <v>79</v>
      </c>
      <c r="D75" s="261" t="s">
        <v>80</v>
      </c>
      <c r="E75" s="261"/>
      <c r="F75" s="261"/>
      <c r="G75" s="261"/>
      <c r="H75" s="261" t="s">
        <v>81</v>
      </c>
      <c r="I75" s="261" t="s">
        <v>82</v>
      </c>
      <c r="J75" s="28" t="s">
        <v>83</v>
      </c>
    </row>
    <row r="76" spans="1:10" ht="60" customHeight="1">
      <c r="A76" s="261"/>
      <c r="B76" s="261"/>
      <c r="C76" s="261"/>
      <c r="D76" s="261" t="s">
        <v>12</v>
      </c>
      <c r="E76" s="261" t="s">
        <v>35</v>
      </c>
      <c r="F76" s="261"/>
      <c r="G76" s="261"/>
      <c r="H76" s="261"/>
      <c r="I76" s="261"/>
      <c r="J76" s="263" t="s">
        <v>215</v>
      </c>
    </row>
    <row r="77" spans="1:10" ht="75">
      <c r="A77" s="261"/>
      <c r="B77" s="261"/>
      <c r="C77" s="261"/>
      <c r="D77" s="261"/>
      <c r="E77" s="28" t="s">
        <v>84</v>
      </c>
      <c r="F77" s="28" t="s">
        <v>85</v>
      </c>
      <c r="G77" s="28" t="s">
        <v>86</v>
      </c>
      <c r="H77" s="261"/>
      <c r="I77" s="261"/>
      <c r="J77" s="265"/>
    </row>
    <row r="78" spans="1:10" ht="15">
      <c r="A78" s="28">
        <v>1</v>
      </c>
      <c r="B78" s="28">
        <v>2</v>
      </c>
      <c r="C78" s="28">
        <v>3</v>
      </c>
      <c r="D78" s="28">
        <v>4</v>
      </c>
      <c r="E78" s="28">
        <v>5</v>
      </c>
      <c r="F78" s="28">
        <v>6</v>
      </c>
      <c r="G78" s="28">
        <v>7</v>
      </c>
      <c r="H78" s="28">
        <v>8</v>
      </c>
      <c r="I78" s="28">
        <v>9</v>
      </c>
      <c r="J78" s="28">
        <v>10</v>
      </c>
    </row>
    <row r="79" spans="1:10" ht="29.25">
      <c r="A79" s="28">
        <v>1</v>
      </c>
      <c r="B79" s="71" t="s">
        <v>325</v>
      </c>
      <c r="C79" s="72">
        <v>1</v>
      </c>
      <c r="D79" s="73">
        <f>SUM(E79:G79)</f>
        <v>17400</v>
      </c>
      <c r="E79" s="76">
        <v>6714</v>
      </c>
      <c r="F79" s="76">
        <v>4699.8</v>
      </c>
      <c r="G79" s="76">
        <v>5986.2</v>
      </c>
      <c r="H79" s="76"/>
      <c r="I79" s="76"/>
      <c r="J79" s="76">
        <f>(C79*D79*(1+H79/100)*12)</f>
        <v>208800</v>
      </c>
    </row>
    <row r="80" spans="1:10" ht="29.25">
      <c r="A80" s="28">
        <f>A79+1</f>
        <v>2</v>
      </c>
      <c r="B80" s="71" t="s">
        <v>326</v>
      </c>
      <c r="C80" s="72">
        <v>0.5</v>
      </c>
      <c r="D80" s="73">
        <f>SUM(E80:G80)</f>
        <v>9699.94</v>
      </c>
      <c r="E80" s="76">
        <v>3357</v>
      </c>
      <c r="F80" s="76">
        <v>1342.8</v>
      </c>
      <c r="G80" s="76">
        <v>5000.14</v>
      </c>
      <c r="H80" s="76"/>
      <c r="I80" s="76"/>
      <c r="J80" s="76">
        <v>116399.28</v>
      </c>
    </row>
    <row r="81" spans="1:10" ht="15">
      <c r="A81" s="28">
        <f>A80+1</f>
        <v>3</v>
      </c>
      <c r="B81" s="74" t="s">
        <v>327</v>
      </c>
      <c r="C81" s="72">
        <v>9</v>
      </c>
      <c r="D81" s="73">
        <f>SUM(E81:G81)</f>
        <v>17127.29</v>
      </c>
      <c r="E81" s="76">
        <v>7119</v>
      </c>
      <c r="F81" s="76">
        <v>4298.29</v>
      </c>
      <c r="G81" s="76">
        <v>5710</v>
      </c>
      <c r="H81" s="76"/>
      <c r="I81" s="76"/>
      <c r="J81" s="76">
        <v>1849686.72</v>
      </c>
    </row>
    <row r="82" spans="1:10" ht="29.25">
      <c r="A82" s="28">
        <f>A81+1</f>
        <v>4</v>
      </c>
      <c r="B82" s="75" t="s">
        <v>328</v>
      </c>
      <c r="C82" s="72">
        <v>0.5</v>
      </c>
      <c r="D82" s="73">
        <v>10200</v>
      </c>
      <c r="E82" s="76">
        <v>3621</v>
      </c>
      <c r="F82" s="76">
        <v>2534.7</v>
      </c>
      <c r="G82" s="76">
        <v>4044.3</v>
      </c>
      <c r="H82" s="76"/>
      <c r="I82" s="76"/>
      <c r="J82" s="76">
        <v>122400</v>
      </c>
    </row>
    <row r="83" spans="1:10" ht="15">
      <c r="A83" s="28">
        <v>5</v>
      </c>
      <c r="B83" s="75" t="s">
        <v>368</v>
      </c>
      <c r="C83" s="72">
        <v>0.5</v>
      </c>
      <c r="D83" s="73">
        <v>3559.5</v>
      </c>
      <c r="E83" s="76">
        <v>3559.5</v>
      </c>
      <c r="F83" s="76"/>
      <c r="G83" s="76"/>
      <c r="H83" s="76"/>
      <c r="I83" s="76"/>
      <c r="J83" s="76">
        <v>42714</v>
      </c>
    </row>
    <row r="84" spans="1:10" ht="15">
      <c r="A84" s="319" t="s">
        <v>87</v>
      </c>
      <c r="B84" s="319"/>
      <c r="C84" s="64">
        <f>SUM(C79:C83)</f>
        <v>11.5</v>
      </c>
      <c r="D84" s="67">
        <f>SUM(D79:D83)</f>
        <v>57986.73</v>
      </c>
      <c r="E84" s="67">
        <f>SUM(E79:E83)</f>
        <v>24370.5</v>
      </c>
      <c r="F84" s="67">
        <f>SUM(F79:F83)</f>
        <v>12875.59</v>
      </c>
      <c r="G84" s="67">
        <f>SUM(G79:G83)</f>
        <v>20740.64</v>
      </c>
      <c r="H84" s="67">
        <f>SUM(H79:H82)</f>
        <v>0</v>
      </c>
      <c r="I84" s="67">
        <f>SUM(I79:I82)</f>
        <v>0</v>
      </c>
      <c r="J84" s="91">
        <f>SUM(J79:J83)</f>
        <v>2340000</v>
      </c>
    </row>
    <row r="85" spans="1:10" ht="15">
      <c r="A85" s="7"/>
      <c r="J85" s="68"/>
    </row>
    <row r="86" spans="1:10" ht="15">
      <c r="A86" s="51" t="s">
        <v>300</v>
      </c>
      <c r="C86" s="53"/>
      <c r="D86" s="52" t="s">
        <v>302</v>
      </c>
      <c r="E86" s="56"/>
      <c r="F86" s="52"/>
      <c r="G86" s="51"/>
      <c r="H86" s="51"/>
      <c r="I86" s="51"/>
      <c r="J86" s="69"/>
    </row>
    <row r="87" spans="1:10" ht="15">
      <c r="A87" s="51" t="s">
        <v>301</v>
      </c>
      <c r="B87" s="51"/>
      <c r="C87" s="53"/>
      <c r="D87" s="52" t="s">
        <v>222</v>
      </c>
      <c r="E87" s="81"/>
      <c r="F87" s="51"/>
      <c r="G87" s="51"/>
      <c r="H87" s="51"/>
      <c r="I87" s="51"/>
      <c r="J87" s="51"/>
    </row>
    <row r="88" spans="1:5" ht="15">
      <c r="A88" s="298" t="s">
        <v>322</v>
      </c>
      <c r="B88" s="298"/>
      <c r="C88" s="70" t="s">
        <v>324</v>
      </c>
      <c r="D88" s="70"/>
      <c r="E88" s="56"/>
    </row>
    <row r="90" spans="1:10" ht="45">
      <c r="A90" s="261" t="s">
        <v>77</v>
      </c>
      <c r="B90" s="261" t="s">
        <v>78</v>
      </c>
      <c r="C90" s="261" t="s">
        <v>79</v>
      </c>
      <c r="D90" s="261" t="s">
        <v>80</v>
      </c>
      <c r="E90" s="261"/>
      <c r="F90" s="261"/>
      <c r="G90" s="261"/>
      <c r="H90" s="261" t="s">
        <v>81</v>
      </c>
      <c r="I90" s="261" t="s">
        <v>82</v>
      </c>
      <c r="J90" s="28" t="s">
        <v>83</v>
      </c>
    </row>
    <row r="91" spans="1:10" ht="60" customHeight="1">
      <c r="A91" s="261"/>
      <c r="B91" s="261"/>
      <c r="C91" s="261"/>
      <c r="D91" s="261" t="s">
        <v>12</v>
      </c>
      <c r="E91" s="261" t="s">
        <v>35</v>
      </c>
      <c r="F91" s="261"/>
      <c r="G91" s="261"/>
      <c r="H91" s="261"/>
      <c r="I91" s="261"/>
      <c r="J91" s="263" t="s">
        <v>215</v>
      </c>
    </row>
    <row r="92" spans="1:10" ht="75">
      <c r="A92" s="261"/>
      <c r="B92" s="261"/>
      <c r="C92" s="261"/>
      <c r="D92" s="261"/>
      <c r="E92" s="28" t="s">
        <v>84</v>
      </c>
      <c r="F92" s="28" t="s">
        <v>85</v>
      </c>
      <c r="G92" s="28" t="s">
        <v>86</v>
      </c>
      <c r="H92" s="261"/>
      <c r="I92" s="261"/>
      <c r="J92" s="265"/>
    </row>
    <row r="93" spans="1:10" ht="15">
      <c r="A93" s="28">
        <v>1</v>
      </c>
      <c r="B93" s="28">
        <v>2</v>
      </c>
      <c r="C93" s="28">
        <v>3</v>
      </c>
      <c r="D93" s="28">
        <v>4</v>
      </c>
      <c r="E93" s="28">
        <v>5</v>
      </c>
      <c r="F93" s="28">
        <v>6</v>
      </c>
      <c r="G93" s="28">
        <v>7</v>
      </c>
      <c r="H93" s="28">
        <v>8</v>
      </c>
      <c r="I93" s="28">
        <v>9</v>
      </c>
      <c r="J93" s="28">
        <v>10</v>
      </c>
    </row>
    <row r="94" spans="1:10" ht="15">
      <c r="A94" s="28">
        <v>1</v>
      </c>
      <c r="B94" s="58" t="s">
        <v>329</v>
      </c>
      <c r="C94" s="62">
        <v>5.5</v>
      </c>
      <c r="D94" s="67">
        <f aca="true" t="shared" si="3" ref="D94:D100">SUM(E94:G94)</f>
        <v>6951.66</v>
      </c>
      <c r="E94" s="67">
        <v>5772</v>
      </c>
      <c r="F94" s="67">
        <v>1179.66</v>
      </c>
      <c r="G94" s="67"/>
      <c r="H94" s="67"/>
      <c r="I94" s="67"/>
      <c r="J94" s="67">
        <f>(C94*D94*(1+H94/100)*12)</f>
        <v>458809.55999999994</v>
      </c>
    </row>
    <row r="95" spans="1:10" ht="26.25">
      <c r="A95" s="28">
        <f>A94+1</f>
        <v>2</v>
      </c>
      <c r="B95" s="60" t="s">
        <v>330</v>
      </c>
      <c r="C95" s="62">
        <v>1</v>
      </c>
      <c r="D95" s="67">
        <f t="shared" si="3"/>
        <v>8224</v>
      </c>
      <c r="E95" s="67">
        <v>5758</v>
      </c>
      <c r="F95" s="67">
        <v>1742</v>
      </c>
      <c r="G95" s="67">
        <v>724</v>
      </c>
      <c r="H95" s="67"/>
      <c r="I95" s="67"/>
      <c r="J95" s="67">
        <f>(C95*D95*(1+H95/100)*12)</f>
        <v>98688</v>
      </c>
    </row>
    <row r="96" spans="1:10" ht="15">
      <c r="A96" s="28">
        <v>3</v>
      </c>
      <c r="B96" s="61" t="s">
        <v>317</v>
      </c>
      <c r="C96" s="62">
        <v>1</v>
      </c>
      <c r="D96" s="67">
        <f t="shared" si="3"/>
        <v>7500</v>
      </c>
      <c r="E96" s="67">
        <v>3679</v>
      </c>
      <c r="F96" s="67">
        <v>3821</v>
      </c>
      <c r="G96" s="67"/>
      <c r="H96" s="67"/>
      <c r="I96" s="67"/>
      <c r="J96" s="67">
        <f>(C96*D96*(1+H96/100)*12)</f>
        <v>90000</v>
      </c>
    </row>
    <row r="97" spans="1:10" ht="15">
      <c r="A97" s="28">
        <v>4</v>
      </c>
      <c r="B97" s="61" t="s">
        <v>319</v>
      </c>
      <c r="C97" s="62">
        <v>3</v>
      </c>
      <c r="D97" s="67">
        <f t="shared" si="3"/>
        <v>7499.86</v>
      </c>
      <c r="E97" s="67">
        <v>3679</v>
      </c>
      <c r="F97" s="67">
        <v>3085.2</v>
      </c>
      <c r="G97" s="67">
        <v>735.66</v>
      </c>
      <c r="H97" s="67"/>
      <c r="I97" s="67"/>
      <c r="J97" s="67">
        <v>270000</v>
      </c>
    </row>
    <row r="98" spans="1:10" ht="15">
      <c r="A98" s="28">
        <f>A97+1</f>
        <v>5</v>
      </c>
      <c r="B98" s="60" t="s">
        <v>331</v>
      </c>
      <c r="C98" s="62">
        <v>0.5</v>
      </c>
      <c r="D98" s="67">
        <f t="shared" si="3"/>
        <v>3750</v>
      </c>
      <c r="E98" s="67">
        <v>1902.5</v>
      </c>
      <c r="F98" s="67">
        <v>1847.5</v>
      </c>
      <c r="G98" s="67"/>
      <c r="H98" s="67"/>
      <c r="I98" s="67"/>
      <c r="J98" s="67">
        <v>45000</v>
      </c>
    </row>
    <row r="99" spans="1:10" ht="39">
      <c r="A99" s="28">
        <f>A98+1</f>
        <v>6</v>
      </c>
      <c r="B99" s="60" t="s">
        <v>320</v>
      </c>
      <c r="C99" s="62">
        <v>0.5</v>
      </c>
      <c r="D99" s="67">
        <f t="shared" si="3"/>
        <v>1875</v>
      </c>
      <c r="E99" s="67">
        <v>951.25</v>
      </c>
      <c r="F99" s="67">
        <v>923.75</v>
      </c>
      <c r="G99" s="67"/>
      <c r="H99" s="67"/>
      <c r="I99" s="67"/>
      <c r="J99" s="67">
        <v>45000</v>
      </c>
    </row>
    <row r="100" spans="1:10" ht="26.25">
      <c r="A100" s="28">
        <f>A99+1</f>
        <v>7</v>
      </c>
      <c r="B100" s="60" t="s">
        <v>332</v>
      </c>
      <c r="C100" s="62">
        <v>1.25</v>
      </c>
      <c r="D100" s="67">
        <f t="shared" si="3"/>
        <v>7500</v>
      </c>
      <c r="E100" s="67">
        <v>3805</v>
      </c>
      <c r="F100" s="67">
        <v>3695</v>
      </c>
      <c r="G100" s="67"/>
      <c r="H100" s="67"/>
      <c r="I100" s="67"/>
      <c r="J100" s="67">
        <v>112500</v>
      </c>
    </row>
    <row r="101" spans="1:10" ht="51.75">
      <c r="A101" s="28">
        <f>A100+1</f>
        <v>8</v>
      </c>
      <c r="B101" s="60" t="s">
        <v>321</v>
      </c>
      <c r="C101" s="64">
        <v>1.5</v>
      </c>
      <c r="D101" s="67">
        <f>SUM(E101:G101)</f>
        <v>7500</v>
      </c>
      <c r="E101" s="67">
        <v>3995</v>
      </c>
      <c r="F101" s="67">
        <v>3505</v>
      </c>
      <c r="G101" s="67"/>
      <c r="H101" s="67"/>
      <c r="I101" s="67"/>
      <c r="J101" s="67">
        <f>(C101*D101*(1+H101/100)*12)</f>
        <v>135000</v>
      </c>
    </row>
    <row r="102" spans="1:10" ht="15">
      <c r="A102" s="319" t="s">
        <v>87</v>
      </c>
      <c r="B102" s="319"/>
      <c r="C102" s="64">
        <f aca="true" t="shared" si="4" ref="C102:I102">SUM(C94:C101)</f>
        <v>14.25</v>
      </c>
      <c r="D102" s="67">
        <f t="shared" si="4"/>
        <v>50800.520000000004</v>
      </c>
      <c r="E102" s="67">
        <f t="shared" si="4"/>
        <v>29541.75</v>
      </c>
      <c r="F102" s="67">
        <f t="shared" si="4"/>
        <v>19799.11</v>
      </c>
      <c r="G102" s="67">
        <f t="shared" si="4"/>
        <v>1459.6599999999999</v>
      </c>
      <c r="H102" s="67">
        <f t="shared" si="4"/>
        <v>0</v>
      </c>
      <c r="I102" s="67">
        <f t="shared" si="4"/>
        <v>0</v>
      </c>
      <c r="J102" s="91">
        <v>1255000</v>
      </c>
    </row>
    <row r="103" spans="1:10" ht="15">
      <c r="A103" s="113"/>
      <c r="B103" s="113"/>
      <c r="C103" s="126"/>
      <c r="D103" s="111"/>
      <c r="E103" s="111"/>
      <c r="F103" s="111"/>
      <c r="G103" s="111"/>
      <c r="H103" s="111"/>
      <c r="I103" s="111"/>
      <c r="J103" s="112"/>
    </row>
    <row r="104" spans="1:10" ht="15">
      <c r="A104" s="113"/>
      <c r="B104" s="113"/>
      <c r="C104" s="126"/>
      <c r="D104" s="111"/>
      <c r="E104" s="111"/>
      <c r="F104" s="111"/>
      <c r="G104" s="111"/>
      <c r="H104" s="111"/>
      <c r="I104" s="111"/>
      <c r="J104" s="112"/>
    </row>
    <row r="105" spans="1:10" ht="15">
      <c r="A105" s="113"/>
      <c r="B105" s="113"/>
      <c r="C105" s="126"/>
      <c r="D105" s="111"/>
      <c r="E105" s="111"/>
      <c r="F105" s="111"/>
      <c r="G105" s="111"/>
      <c r="H105" s="111"/>
      <c r="I105" s="111"/>
      <c r="J105" s="112"/>
    </row>
    <row r="106" spans="1:10" ht="15">
      <c r="A106" s="113"/>
      <c r="B106" s="113"/>
      <c r="C106" s="126"/>
      <c r="D106" s="111"/>
      <c r="E106" s="111"/>
      <c r="F106" s="111"/>
      <c r="G106" s="111"/>
      <c r="H106" s="111"/>
      <c r="I106" s="111"/>
      <c r="J106" s="112"/>
    </row>
    <row r="107" spans="1:10" ht="15">
      <c r="A107" s="7"/>
      <c r="J107" s="68"/>
    </row>
    <row r="108" spans="1:10" ht="15">
      <c r="A108" s="304" t="s">
        <v>96</v>
      </c>
      <c r="B108" s="304"/>
      <c r="C108" s="304"/>
      <c r="D108" s="304"/>
      <c r="E108" s="304"/>
      <c r="F108" s="304"/>
      <c r="J108" s="68"/>
    </row>
    <row r="109" spans="1:10" ht="15">
      <c r="A109" s="304" t="s">
        <v>97</v>
      </c>
      <c r="B109" s="304"/>
      <c r="C109" s="304"/>
      <c r="D109" s="304"/>
      <c r="E109" s="304"/>
      <c r="F109" s="304"/>
      <c r="J109" s="68"/>
    </row>
    <row r="110" spans="1:10" ht="15">
      <c r="A110" s="7"/>
      <c r="J110" s="68"/>
    </row>
    <row r="111" spans="1:10" ht="15">
      <c r="A111" s="51" t="s">
        <v>300</v>
      </c>
      <c r="C111" s="53"/>
      <c r="D111" s="52" t="s">
        <v>333</v>
      </c>
      <c r="E111" s="56"/>
      <c r="F111" s="52"/>
      <c r="G111" s="52"/>
      <c r="H111" s="52"/>
      <c r="I111" s="52"/>
      <c r="J111" s="51"/>
    </row>
    <row r="112" spans="1:10" ht="15">
      <c r="A112" s="51" t="s">
        <v>301</v>
      </c>
      <c r="B112" s="51"/>
      <c r="C112" s="53"/>
      <c r="D112" s="52" t="s">
        <v>420</v>
      </c>
      <c r="E112" s="81"/>
      <c r="F112" s="51"/>
      <c r="G112" s="51"/>
      <c r="H112" s="51"/>
      <c r="I112" s="51"/>
      <c r="J112" s="51"/>
    </row>
    <row r="113" spans="1:4" ht="15">
      <c r="A113" s="298" t="s">
        <v>322</v>
      </c>
      <c r="B113" s="298"/>
      <c r="C113" s="320" t="s">
        <v>323</v>
      </c>
      <c r="D113" s="320"/>
    </row>
    <row r="114" ht="15">
      <c r="A114" s="7"/>
    </row>
    <row r="115" spans="1:6" ht="59.25" customHeight="1">
      <c r="A115" s="261" t="s">
        <v>77</v>
      </c>
      <c r="B115" s="261" t="s">
        <v>88</v>
      </c>
      <c r="C115" s="261" t="s">
        <v>98</v>
      </c>
      <c r="D115" s="261" t="s">
        <v>99</v>
      </c>
      <c r="E115" s="261" t="s">
        <v>100</v>
      </c>
      <c r="F115" s="28" t="s">
        <v>89</v>
      </c>
    </row>
    <row r="116" spans="1:6" ht="30">
      <c r="A116" s="261"/>
      <c r="B116" s="261"/>
      <c r="C116" s="261"/>
      <c r="D116" s="261"/>
      <c r="E116" s="261"/>
      <c r="F116" s="28" t="s">
        <v>216</v>
      </c>
    </row>
    <row r="117" spans="1:6" ht="15">
      <c r="A117" s="28">
        <v>1</v>
      </c>
      <c r="B117" s="28">
        <v>2</v>
      </c>
      <c r="C117" s="28">
        <v>3</v>
      </c>
      <c r="D117" s="28">
        <v>4</v>
      </c>
      <c r="E117" s="28">
        <v>5</v>
      </c>
      <c r="F117" s="28">
        <v>6</v>
      </c>
    </row>
    <row r="118" spans="1:6" ht="30">
      <c r="A118" s="28">
        <v>1</v>
      </c>
      <c r="B118" s="77" t="s">
        <v>334</v>
      </c>
      <c r="C118" s="28">
        <v>1</v>
      </c>
      <c r="D118" s="67">
        <v>10</v>
      </c>
      <c r="E118" s="67">
        <v>50</v>
      </c>
      <c r="F118" s="67">
        <f>C118*D118*E118</f>
        <v>500</v>
      </c>
    </row>
    <row r="119" spans="1:6" ht="30">
      <c r="A119" s="28">
        <v>2</v>
      </c>
      <c r="B119" s="77" t="s">
        <v>334</v>
      </c>
      <c r="C119" s="28">
        <v>5</v>
      </c>
      <c r="D119" s="67">
        <v>12</v>
      </c>
      <c r="E119" s="67">
        <v>50</v>
      </c>
      <c r="F119" s="67">
        <v>3000</v>
      </c>
    </row>
    <row r="120" spans="1:6" ht="15">
      <c r="A120" s="319" t="s">
        <v>87</v>
      </c>
      <c r="B120" s="319"/>
      <c r="C120" s="28"/>
      <c r="D120" s="67"/>
      <c r="E120" s="67"/>
      <c r="F120" s="91">
        <f>SUM(F118:F119)</f>
        <v>3500</v>
      </c>
    </row>
    <row r="121" spans="1:6" ht="15">
      <c r="A121" s="113"/>
      <c r="B121" s="113"/>
      <c r="C121" s="79"/>
      <c r="D121" s="111"/>
      <c r="E121" s="111"/>
      <c r="F121" s="112"/>
    </row>
    <row r="122" spans="1:6" ht="15">
      <c r="A122" s="113"/>
      <c r="B122" s="113"/>
      <c r="C122" s="79"/>
      <c r="D122" s="111"/>
      <c r="E122" s="111"/>
      <c r="F122" s="112"/>
    </row>
    <row r="123" spans="1:6" ht="15">
      <c r="A123" s="113"/>
      <c r="B123" s="113"/>
      <c r="C123" s="79"/>
      <c r="D123" s="111"/>
      <c r="E123" s="111"/>
      <c r="F123" s="112"/>
    </row>
    <row r="124" ht="15">
      <c r="A124" s="7"/>
    </row>
    <row r="125" spans="1:10" ht="15">
      <c r="A125" s="51" t="s">
        <v>300</v>
      </c>
      <c r="C125" s="53"/>
      <c r="D125" s="52" t="s">
        <v>333</v>
      </c>
      <c r="E125" s="56"/>
      <c r="F125" s="52"/>
      <c r="G125" s="52"/>
      <c r="H125" s="52"/>
      <c r="I125" s="52"/>
      <c r="J125" s="51"/>
    </row>
    <row r="126" spans="1:10" ht="15">
      <c r="A126" s="51" t="s">
        <v>301</v>
      </c>
      <c r="B126" s="51"/>
      <c r="C126" s="53"/>
      <c r="D126" s="52" t="s">
        <v>222</v>
      </c>
      <c r="E126" s="81"/>
      <c r="F126" s="51"/>
      <c r="G126" s="51"/>
      <c r="H126" s="51"/>
      <c r="I126" s="51"/>
      <c r="J126" s="51"/>
    </row>
    <row r="127" spans="1:5" ht="15">
      <c r="A127" s="298" t="s">
        <v>322</v>
      </c>
      <c r="B127" s="298"/>
      <c r="C127" s="70" t="s">
        <v>324</v>
      </c>
      <c r="D127" s="70"/>
      <c r="E127" s="56"/>
    </row>
    <row r="128" ht="15">
      <c r="A128" s="7"/>
    </row>
    <row r="129" spans="1:6" ht="59.25" customHeight="1">
      <c r="A129" s="261" t="s">
        <v>77</v>
      </c>
      <c r="B129" s="261" t="s">
        <v>88</v>
      </c>
      <c r="C129" s="261" t="s">
        <v>98</v>
      </c>
      <c r="D129" s="261" t="s">
        <v>99</v>
      </c>
      <c r="E129" s="261" t="s">
        <v>100</v>
      </c>
      <c r="F129" s="28" t="s">
        <v>89</v>
      </c>
    </row>
    <row r="130" spans="1:6" ht="30">
      <c r="A130" s="261"/>
      <c r="B130" s="261"/>
      <c r="C130" s="261"/>
      <c r="D130" s="261"/>
      <c r="E130" s="261"/>
      <c r="F130" s="28" t="s">
        <v>216</v>
      </c>
    </row>
    <row r="131" spans="1:6" ht="15">
      <c r="A131" s="28">
        <v>1</v>
      </c>
      <c r="B131" s="28">
        <v>2</v>
      </c>
      <c r="C131" s="28">
        <v>3</v>
      </c>
      <c r="D131" s="28">
        <v>4</v>
      </c>
      <c r="E131" s="28">
        <v>5</v>
      </c>
      <c r="F131" s="28">
        <v>6</v>
      </c>
    </row>
    <row r="132" spans="1:6" ht="30">
      <c r="A132" s="28">
        <v>1</v>
      </c>
      <c r="B132" s="77" t="s">
        <v>334</v>
      </c>
      <c r="C132" s="28">
        <v>1</v>
      </c>
      <c r="D132" s="67">
        <v>12</v>
      </c>
      <c r="E132" s="67">
        <v>50</v>
      </c>
      <c r="F132" s="209">
        <v>600</v>
      </c>
    </row>
    <row r="133" spans="1:6" ht="15">
      <c r="A133" s="319" t="s">
        <v>87</v>
      </c>
      <c r="B133" s="319"/>
      <c r="C133" s="28"/>
      <c r="D133" s="67"/>
      <c r="E133" s="67"/>
      <c r="F133" s="91">
        <v>600</v>
      </c>
    </row>
    <row r="134" ht="15">
      <c r="A134" s="7"/>
    </row>
    <row r="135" spans="1:10" ht="15">
      <c r="A135" s="51" t="s">
        <v>300</v>
      </c>
      <c r="C135" s="53"/>
      <c r="D135" s="52" t="s">
        <v>333</v>
      </c>
      <c r="E135" s="56"/>
      <c r="F135" s="52"/>
      <c r="G135" s="52"/>
      <c r="H135" s="52"/>
      <c r="I135" s="52"/>
      <c r="J135" s="51"/>
    </row>
    <row r="136" spans="1:10" ht="15">
      <c r="A136" s="51" t="s">
        <v>301</v>
      </c>
      <c r="B136" s="51"/>
      <c r="C136" s="53"/>
      <c r="D136" s="52" t="s">
        <v>222</v>
      </c>
      <c r="E136" s="81"/>
      <c r="F136" s="51"/>
      <c r="G136" s="51"/>
      <c r="H136" s="51"/>
      <c r="I136" s="51"/>
      <c r="J136" s="51"/>
    </row>
    <row r="137" spans="1:5" ht="15">
      <c r="A137" s="298" t="s">
        <v>322</v>
      </c>
      <c r="B137" s="298"/>
      <c r="C137" s="70" t="s">
        <v>323</v>
      </c>
      <c r="D137" s="70"/>
      <c r="E137" s="56"/>
    </row>
    <row r="138" ht="15">
      <c r="A138" s="7"/>
    </row>
    <row r="139" ht="15">
      <c r="A139" s="7"/>
    </row>
    <row r="140" spans="1:6" ht="59.25" customHeight="1">
      <c r="A140" s="261" t="s">
        <v>77</v>
      </c>
      <c r="B140" s="261" t="s">
        <v>88</v>
      </c>
      <c r="C140" s="261" t="s">
        <v>98</v>
      </c>
      <c r="D140" s="261" t="s">
        <v>99</v>
      </c>
      <c r="E140" s="261" t="s">
        <v>100</v>
      </c>
      <c r="F140" s="28" t="s">
        <v>89</v>
      </c>
    </row>
    <row r="141" spans="1:6" ht="30">
      <c r="A141" s="261"/>
      <c r="B141" s="261"/>
      <c r="C141" s="261"/>
      <c r="D141" s="261"/>
      <c r="E141" s="261"/>
      <c r="F141" s="28" t="s">
        <v>216</v>
      </c>
    </row>
    <row r="142" spans="1:6" ht="15">
      <c r="A142" s="28">
        <v>1</v>
      </c>
      <c r="B142" s="28">
        <v>2</v>
      </c>
      <c r="C142" s="28">
        <v>3</v>
      </c>
      <c r="D142" s="28">
        <v>4</v>
      </c>
      <c r="E142" s="28">
        <v>5</v>
      </c>
      <c r="F142" s="28">
        <v>6</v>
      </c>
    </row>
    <row r="143" spans="1:6" ht="30">
      <c r="A143" s="28">
        <v>1</v>
      </c>
      <c r="B143" s="77" t="s">
        <v>334</v>
      </c>
      <c r="C143" s="28"/>
      <c r="D143" s="67"/>
      <c r="E143" s="67"/>
      <c r="F143" s="209">
        <v>0</v>
      </c>
    </row>
    <row r="144" spans="1:6" ht="15">
      <c r="A144" s="319" t="s">
        <v>87</v>
      </c>
      <c r="B144" s="319"/>
      <c r="C144" s="28"/>
      <c r="D144" s="67"/>
      <c r="E144" s="67"/>
      <c r="F144" s="91"/>
    </row>
    <row r="145" spans="1:6" ht="15">
      <c r="A145" s="7"/>
      <c r="F145" s="68"/>
    </row>
    <row r="146" ht="15">
      <c r="A146" s="7"/>
    </row>
    <row r="147" spans="1:6" ht="15">
      <c r="A147" s="304" t="s">
        <v>101</v>
      </c>
      <c r="B147" s="304"/>
      <c r="C147" s="304"/>
      <c r="D147" s="304"/>
      <c r="E147" s="304"/>
      <c r="F147" s="304"/>
    </row>
    <row r="148" spans="1:6" ht="15">
      <c r="A148" s="304" t="s">
        <v>102</v>
      </c>
      <c r="B148" s="304"/>
      <c r="C148" s="304"/>
      <c r="D148" s="304"/>
      <c r="E148" s="304"/>
      <c r="F148" s="304"/>
    </row>
    <row r="149" spans="1:6" ht="15">
      <c r="A149" s="304" t="s">
        <v>103</v>
      </c>
      <c r="B149" s="304"/>
      <c r="C149" s="304"/>
      <c r="D149" s="304"/>
      <c r="E149" s="304"/>
      <c r="F149" s="304"/>
    </row>
    <row r="150" spans="1:6" ht="15">
      <c r="A150" s="304" t="s">
        <v>104</v>
      </c>
      <c r="B150" s="304"/>
      <c r="C150" s="304"/>
      <c r="D150" s="304"/>
      <c r="E150" s="304"/>
      <c r="F150" s="304"/>
    </row>
    <row r="151" spans="1:6" ht="15">
      <c r="A151" s="10"/>
      <c r="B151" s="10"/>
      <c r="C151" s="10"/>
      <c r="D151" s="10"/>
      <c r="E151" s="10"/>
      <c r="F151" s="10"/>
    </row>
    <row r="152" spans="1:10" ht="41.25" customHeight="1">
      <c r="A152" s="51" t="s">
        <v>300</v>
      </c>
      <c r="C152" s="53"/>
      <c r="D152" s="302" t="s">
        <v>335</v>
      </c>
      <c r="E152" s="302"/>
      <c r="F152" s="302"/>
      <c r="G152" s="302"/>
      <c r="H152" s="302"/>
      <c r="I152" s="302"/>
      <c r="J152" s="302"/>
    </row>
    <row r="153" spans="1:10" ht="15">
      <c r="A153" s="51" t="s">
        <v>301</v>
      </c>
      <c r="B153" s="51"/>
      <c r="C153" s="53"/>
      <c r="D153" s="52" t="s">
        <v>420</v>
      </c>
      <c r="E153" s="81"/>
      <c r="F153" s="51"/>
      <c r="G153" s="51"/>
      <c r="H153" s="51"/>
      <c r="I153" s="51"/>
      <c r="J153" s="51"/>
    </row>
    <row r="154" spans="1:4" ht="15">
      <c r="A154" s="298" t="s">
        <v>322</v>
      </c>
      <c r="B154" s="298"/>
      <c r="C154" s="320" t="s">
        <v>323</v>
      </c>
      <c r="D154" s="320"/>
    </row>
    <row r="155" ht="15">
      <c r="A155" s="7"/>
    </row>
    <row r="156" spans="1:6" ht="61.5" customHeight="1">
      <c r="A156" s="28" t="s">
        <v>77</v>
      </c>
      <c r="B156" s="261" t="s">
        <v>105</v>
      </c>
      <c r="C156" s="261"/>
      <c r="D156" s="261" t="s">
        <v>106</v>
      </c>
      <c r="E156" s="261"/>
      <c r="F156" s="28" t="s">
        <v>107</v>
      </c>
    </row>
    <row r="157" spans="1:6" ht="15">
      <c r="A157" s="28">
        <v>1</v>
      </c>
      <c r="B157" s="261">
        <v>2</v>
      </c>
      <c r="C157" s="261"/>
      <c r="D157" s="261">
        <v>3</v>
      </c>
      <c r="E157" s="261"/>
      <c r="F157" s="28">
        <v>4</v>
      </c>
    </row>
    <row r="158" spans="1:6" ht="50.25" customHeight="1">
      <c r="A158" s="28">
        <v>1</v>
      </c>
      <c r="B158" s="311" t="s">
        <v>108</v>
      </c>
      <c r="C158" s="312"/>
      <c r="D158" s="273" t="s">
        <v>18</v>
      </c>
      <c r="E158" s="273"/>
      <c r="F158" s="67">
        <f>F159</f>
        <v>5546200</v>
      </c>
    </row>
    <row r="159" spans="1:6" ht="15">
      <c r="A159" s="261" t="s">
        <v>90</v>
      </c>
      <c r="B159" s="311" t="s">
        <v>1</v>
      </c>
      <c r="C159" s="312"/>
      <c r="D159" s="315">
        <v>25210000</v>
      </c>
      <c r="E159" s="316"/>
      <c r="F159" s="313">
        <v>5546200</v>
      </c>
    </row>
    <row r="160" spans="1:6" ht="15">
      <c r="A160" s="261"/>
      <c r="B160" s="311" t="s">
        <v>109</v>
      </c>
      <c r="C160" s="312"/>
      <c r="D160" s="317"/>
      <c r="E160" s="318"/>
      <c r="F160" s="313"/>
    </row>
    <row r="161" spans="1:6" ht="15" customHeight="1" hidden="1">
      <c r="A161" s="28" t="s">
        <v>91</v>
      </c>
      <c r="B161" s="311" t="s">
        <v>110</v>
      </c>
      <c r="C161" s="312"/>
      <c r="D161" s="273"/>
      <c r="E161" s="273"/>
      <c r="F161" s="67">
        <v>0</v>
      </c>
    </row>
    <row r="162" spans="1:6" ht="135" customHeight="1" hidden="1">
      <c r="A162" s="28" t="s">
        <v>92</v>
      </c>
      <c r="B162" s="311" t="s">
        <v>111</v>
      </c>
      <c r="C162" s="312"/>
      <c r="D162" s="273"/>
      <c r="E162" s="273"/>
      <c r="F162" s="67">
        <v>0</v>
      </c>
    </row>
    <row r="163" spans="1:6" ht="47.25" customHeight="1">
      <c r="A163" s="28">
        <v>2</v>
      </c>
      <c r="B163" s="311" t="s">
        <v>112</v>
      </c>
      <c r="C163" s="312"/>
      <c r="D163" s="273" t="s">
        <v>18</v>
      </c>
      <c r="E163" s="273"/>
      <c r="F163" s="67">
        <f>F164+F166+F167+F168+F169</f>
        <v>781490</v>
      </c>
    </row>
    <row r="164" spans="1:6" ht="15">
      <c r="A164" s="261" t="s">
        <v>93</v>
      </c>
      <c r="B164" s="311" t="s">
        <v>1</v>
      </c>
      <c r="C164" s="312"/>
      <c r="D164" s="315">
        <f>D159</f>
        <v>25210000</v>
      </c>
      <c r="E164" s="316"/>
      <c r="F164" s="313">
        <v>731090</v>
      </c>
    </row>
    <row r="165" spans="1:6" ht="79.5" customHeight="1">
      <c r="A165" s="261"/>
      <c r="B165" s="311" t="s">
        <v>113</v>
      </c>
      <c r="C165" s="312"/>
      <c r="D165" s="317"/>
      <c r="E165" s="318"/>
      <c r="F165" s="313"/>
    </row>
    <row r="166" spans="1:6" ht="105" customHeight="1" hidden="1">
      <c r="A166" s="28" t="s">
        <v>94</v>
      </c>
      <c r="B166" s="311" t="s">
        <v>114</v>
      </c>
      <c r="C166" s="312"/>
      <c r="D166" s="273">
        <v>0</v>
      </c>
      <c r="E166" s="273"/>
      <c r="F166" s="67">
        <v>0</v>
      </c>
    </row>
    <row r="167" spans="1:6" ht="73.5" customHeight="1">
      <c r="A167" s="28" t="s">
        <v>95</v>
      </c>
      <c r="B167" s="311" t="s">
        <v>115</v>
      </c>
      <c r="C167" s="312"/>
      <c r="D167" s="313">
        <f>D164</f>
        <v>25210000</v>
      </c>
      <c r="E167" s="313"/>
      <c r="F167" s="67">
        <v>50400</v>
      </c>
    </row>
    <row r="168" spans="1:6" ht="135" customHeight="1" hidden="1">
      <c r="A168" s="28" t="s">
        <v>116</v>
      </c>
      <c r="B168" s="311" t="s">
        <v>117</v>
      </c>
      <c r="C168" s="312"/>
      <c r="D168" s="313">
        <v>0</v>
      </c>
      <c r="E168" s="313"/>
      <c r="F168" s="67">
        <v>0</v>
      </c>
    </row>
    <row r="169" spans="1:6" ht="135" customHeight="1" hidden="1">
      <c r="A169" s="28" t="s">
        <v>118</v>
      </c>
      <c r="B169" s="311" t="s">
        <v>117</v>
      </c>
      <c r="C169" s="312"/>
      <c r="D169" s="313">
        <v>0</v>
      </c>
      <c r="E169" s="313"/>
      <c r="F169" s="67">
        <v>0</v>
      </c>
    </row>
    <row r="170" spans="1:6" ht="77.25" customHeight="1">
      <c r="A170" s="28">
        <v>3</v>
      </c>
      <c r="B170" s="311" t="s">
        <v>119</v>
      </c>
      <c r="C170" s="312"/>
      <c r="D170" s="313">
        <f>D167</f>
        <v>25210000</v>
      </c>
      <c r="E170" s="313"/>
      <c r="F170" s="67">
        <v>1285210</v>
      </c>
    </row>
    <row r="171" spans="1:6" ht="15">
      <c r="A171" s="308" t="s">
        <v>87</v>
      </c>
      <c r="B171" s="309"/>
      <c r="C171" s="310"/>
      <c r="D171" s="273" t="s">
        <v>18</v>
      </c>
      <c r="E171" s="273"/>
      <c r="F171" s="91">
        <f>F158+F163+F170</f>
        <v>7612900</v>
      </c>
    </row>
    <row r="172" spans="1:4" ht="15">
      <c r="A172" s="7"/>
      <c r="D172" s="68"/>
    </row>
    <row r="173" spans="1:10" ht="41.25" customHeight="1">
      <c r="A173" s="51" t="s">
        <v>300</v>
      </c>
      <c r="C173" s="53"/>
      <c r="D173" s="302" t="s">
        <v>335</v>
      </c>
      <c r="E173" s="302"/>
      <c r="F173" s="302"/>
      <c r="G173" s="302"/>
      <c r="H173" s="302"/>
      <c r="I173" s="302"/>
      <c r="J173" s="302"/>
    </row>
    <row r="174" spans="1:10" ht="15">
      <c r="A174" s="51" t="s">
        <v>301</v>
      </c>
      <c r="B174" s="51"/>
      <c r="C174" s="53"/>
      <c r="D174" s="52" t="s">
        <v>222</v>
      </c>
      <c r="E174" s="81"/>
      <c r="F174" s="51"/>
      <c r="G174" s="51"/>
      <c r="H174" s="51"/>
      <c r="I174" s="51"/>
      <c r="J174" s="51"/>
    </row>
    <row r="175" spans="1:4" ht="15">
      <c r="A175" s="298" t="s">
        <v>322</v>
      </c>
      <c r="B175" s="298"/>
      <c r="C175" s="320" t="s">
        <v>323</v>
      </c>
      <c r="D175" s="320"/>
    </row>
    <row r="176" spans="1:4" ht="15">
      <c r="A176" s="7"/>
      <c r="D176" s="68"/>
    </row>
    <row r="177" spans="1:6" ht="61.5" customHeight="1">
      <c r="A177" s="28" t="s">
        <v>77</v>
      </c>
      <c r="B177" s="261" t="s">
        <v>105</v>
      </c>
      <c r="C177" s="261"/>
      <c r="D177" s="261" t="s">
        <v>106</v>
      </c>
      <c r="E177" s="261"/>
      <c r="F177" s="28" t="s">
        <v>107</v>
      </c>
    </row>
    <row r="178" spans="1:6" ht="15">
      <c r="A178" s="28">
        <v>1</v>
      </c>
      <c r="B178" s="261">
        <v>2</v>
      </c>
      <c r="C178" s="261"/>
      <c r="D178" s="261">
        <v>3</v>
      </c>
      <c r="E178" s="261"/>
      <c r="F178" s="28">
        <v>4</v>
      </c>
    </row>
    <row r="179" spans="1:6" ht="50.25" customHeight="1">
      <c r="A179" s="28">
        <v>1</v>
      </c>
      <c r="B179" s="311" t="s">
        <v>108</v>
      </c>
      <c r="C179" s="312"/>
      <c r="D179" s="273" t="s">
        <v>18</v>
      </c>
      <c r="E179" s="273"/>
      <c r="F179" s="67">
        <f>F180</f>
        <v>81000</v>
      </c>
    </row>
    <row r="180" spans="1:6" ht="15">
      <c r="A180" s="261" t="s">
        <v>90</v>
      </c>
      <c r="B180" s="311" t="s">
        <v>1</v>
      </c>
      <c r="C180" s="312"/>
      <c r="D180" s="315">
        <v>368000</v>
      </c>
      <c r="E180" s="316"/>
      <c r="F180" s="313">
        <v>81000</v>
      </c>
    </row>
    <row r="181" spans="1:6" ht="15">
      <c r="A181" s="261"/>
      <c r="B181" s="311" t="s">
        <v>109</v>
      </c>
      <c r="C181" s="312"/>
      <c r="D181" s="317"/>
      <c r="E181" s="318"/>
      <c r="F181" s="313"/>
    </row>
    <row r="182" spans="1:6" ht="15" customHeight="1" hidden="1">
      <c r="A182" s="28" t="s">
        <v>91</v>
      </c>
      <c r="B182" s="311" t="s">
        <v>110</v>
      </c>
      <c r="C182" s="312"/>
      <c r="D182" s="273"/>
      <c r="E182" s="273"/>
      <c r="F182" s="67">
        <v>0</v>
      </c>
    </row>
    <row r="183" spans="1:6" ht="135" customHeight="1" hidden="1">
      <c r="A183" s="28" t="s">
        <v>92</v>
      </c>
      <c r="B183" s="311" t="s">
        <v>111</v>
      </c>
      <c r="C183" s="312"/>
      <c r="D183" s="273"/>
      <c r="E183" s="273"/>
      <c r="F183" s="67">
        <v>0</v>
      </c>
    </row>
    <row r="184" spans="1:6" ht="47.25" customHeight="1">
      <c r="A184" s="28">
        <v>2</v>
      </c>
      <c r="B184" s="311" t="s">
        <v>112</v>
      </c>
      <c r="C184" s="312"/>
      <c r="D184" s="273" t="s">
        <v>18</v>
      </c>
      <c r="E184" s="273"/>
      <c r="F184" s="67">
        <f>F185+F188</f>
        <v>11700</v>
      </c>
    </row>
    <row r="185" spans="1:6" ht="15">
      <c r="A185" s="261" t="s">
        <v>93</v>
      </c>
      <c r="B185" s="311" t="s">
        <v>1</v>
      </c>
      <c r="C185" s="312"/>
      <c r="D185" s="315">
        <f>D180</f>
        <v>368000</v>
      </c>
      <c r="E185" s="316"/>
      <c r="F185" s="313">
        <v>11000</v>
      </c>
    </row>
    <row r="186" spans="1:6" ht="79.5" customHeight="1">
      <c r="A186" s="261"/>
      <c r="B186" s="311" t="s">
        <v>113</v>
      </c>
      <c r="C186" s="312"/>
      <c r="D186" s="317"/>
      <c r="E186" s="318"/>
      <c r="F186" s="313"/>
    </row>
    <row r="187" spans="1:6" ht="105" customHeight="1" hidden="1">
      <c r="A187" s="28" t="s">
        <v>94</v>
      </c>
      <c r="B187" s="311" t="s">
        <v>114</v>
      </c>
      <c r="C187" s="312"/>
      <c r="D187" s="273">
        <v>0</v>
      </c>
      <c r="E187" s="273"/>
      <c r="F187" s="67">
        <v>0</v>
      </c>
    </row>
    <row r="188" spans="1:6" ht="73.5" customHeight="1">
      <c r="A188" s="28" t="s">
        <v>95</v>
      </c>
      <c r="B188" s="311" t="s">
        <v>115</v>
      </c>
      <c r="C188" s="312"/>
      <c r="D188" s="313">
        <f>D185</f>
        <v>368000</v>
      </c>
      <c r="E188" s="313"/>
      <c r="F188" s="67">
        <v>700</v>
      </c>
    </row>
    <row r="189" spans="1:6" ht="135" customHeight="1" hidden="1">
      <c r="A189" s="28" t="s">
        <v>116</v>
      </c>
      <c r="B189" s="311" t="s">
        <v>117</v>
      </c>
      <c r="C189" s="312"/>
      <c r="D189" s="313">
        <v>0</v>
      </c>
      <c r="E189" s="313"/>
      <c r="F189" s="67">
        <v>0</v>
      </c>
    </row>
    <row r="190" spans="1:6" ht="135" customHeight="1" hidden="1">
      <c r="A190" s="28" t="s">
        <v>118</v>
      </c>
      <c r="B190" s="311" t="s">
        <v>117</v>
      </c>
      <c r="C190" s="312"/>
      <c r="D190" s="313">
        <v>0</v>
      </c>
      <c r="E190" s="313"/>
      <c r="F190" s="67">
        <v>0</v>
      </c>
    </row>
    <row r="191" spans="1:6" ht="77.25" customHeight="1">
      <c r="A191" s="28">
        <v>3</v>
      </c>
      <c r="B191" s="311" t="s">
        <v>119</v>
      </c>
      <c r="C191" s="312"/>
      <c r="D191" s="313">
        <f>D188</f>
        <v>368000</v>
      </c>
      <c r="E191" s="313"/>
      <c r="F191" s="67">
        <v>18400</v>
      </c>
    </row>
    <row r="192" spans="1:6" ht="15">
      <c r="A192" s="308" t="s">
        <v>87</v>
      </c>
      <c r="B192" s="309"/>
      <c r="C192" s="310"/>
      <c r="D192" s="273" t="s">
        <v>18</v>
      </c>
      <c r="E192" s="273"/>
      <c r="F192" s="91">
        <f>F179+F184+F191</f>
        <v>111100</v>
      </c>
    </row>
    <row r="193" spans="1:4" ht="15">
      <c r="A193" s="7"/>
      <c r="D193" s="68"/>
    </row>
    <row r="194" spans="1:10" ht="41.25" customHeight="1">
      <c r="A194" s="51" t="s">
        <v>300</v>
      </c>
      <c r="C194" s="53"/>
      <c r="D194" s="302" t="s">
        <v>335</v>
      </c>
      <c r="E194" s="302"/>
      <c r="F194" s="302"/>
      <c r="G194" s="302"/>
      <c r="H194" s="302"/>
      <c r="I194" s="302"/>
      <c r="J194" s="302"/>
    </row>
    <row r="195" spans="1:10" ht="15">
      <c r="A195" s="51" t="s">
        <v>301</v>
      </c>
      <c r="B195" s="51"/>
      <c r="C195" s="53"/>
      <c r="D195" s="52" t="s">
        <v>420</v>
      </c>
      <c r="E195" s="81"/>
      <c r="F195" s="51"/>
      <c r="G195" s="51"/>
      <c r="H195" s="51"/>
      <c r="I195" s="51"/>
      <c r="J195" s="51"/>
    </row>
    <row r="196" spans="1:5" ht="15">
      <c r="A196" s="298" t="s">
        <v>322</v>
      </c>
      <c r="B196" s="298"/>
      <c r="C196" s="70" t="s">
        <v>324</v>
      </c>
      <c r="D196" s="70"/>
      <c r="E196" s="56"/>
    </row>
    <row r="197" spans="1:4" ht="15">
      <c r="A197" s="7"/>
      <c r="D197" s="68"/>
    </row>
    <row r="198" spans="1:6" ht="61.5" customHeight="1">
      <c r="A198" s="28" t="s">
        <v>77</v>
      </c>
      <c r="B198" s="261" t="s">
        <v>105</v>
      </c>
      <c r="C198" s="261"/>
      <c r="D198" s="261" t="s">
        <v>106</v>
      </c>
      <c r="E198" s="261"/>
      <c r="F198" s="28" t="s">
        <v>107</v>
      </c>
    </row>
    <row r="199" spans="1:6" ht="15">
      <c r="A199" s="28">
        <v>1</v>
      </c>
      <c r="B199" s="261">
        <v>2</v>
      </c>
      <c r="C199" s="261"/>
      <c r="D199" s="261">
        <v>3</v>
      </c>
      <c r="E199" s="261"/>
      <c r="F199" s="28">
        <v>4</v>
      </c>
    </row>
    <row r="200" spans="1:6" ht="50.25" customHeight="1">
      <c r="A200" s="28">
        <v>1</v>
      </c>
      <c r="B200" s="311" t="s">
        <v>108</v>
      </c>
      <c r="C200" s="312"/>
      <c r="D200" s="273" t="s">
        <v>18</v>
      </c>
      <c r="E200" s="273"/>
      <c r="F200" s="67">
        <f>F201</f>
        <v>514800</v>
      </c>
    </row>
    <row r="201" spans="1:6" ht="15">
      <c r="A201" s="261" t="s">
        <v>90</v>
      </c>
      <c r="B201" s="311" t="s">
        <v>1</v>
      </c>
      <c r="C201" s="312"/>
      <c r="D201" s="315">
        <v>2340000</v>
      </c>
      <c r="E201" s="316"/>
      <c r="F201" s="313">
        <v>514800</v>
      </c>
    </row>
    <row r="202" spans="1:6" ht="15">
      <c r="A202" s="261"/>
      <c r="B202" s="311" t="s">
        <v>109</v>
      </c>
      <c r="C202" s="312"/>
      <c r="D202" s="317"/>
      <c r="E202" s="318"/>
      <c r="F202" s="313"/>
    </row>
    <row r="203" spans="1:6" ht="15" customHeight="1" hidden="1">
      <c r="A203" s="28" t="s">
        <v>91</v>
      </c>
      <c r="B203" s="311" t="s">
        <v>110</v>
      </c>
      <c r="C203" s="312"/>
      <c r="D203" s="273"/>
      <c r="E203" s="273"/>
      <c r="F203" s="67">
        <v>0</v>
      </c>
    </row>
    <row r="204" spans="1:6" ht="135" customHeight="1" hidden="1">
      <c r="A204" s="28" t="s">
        <v>92</v>
      </c>
      <c r="B204" s="311" t="s">
        <v>111</v>
      </c>
      <c r="C204" s="312"/>
      <c r="D204" s="273"/>
      <c r="E204" s="273"/>
      <c r="F204" s="67">
        <v>0</v>
      </c>
    </row>
    <row r="205" spans="1:6" ht="47.25" customHeight="1">
      <c r="A205" s="28">
        <v>2</v>
      </c>
      <c r="B205" s="311" t="s">
        <v>112</v>
      </c>
      <c r="C205" s="312"/>
      <c r="D205" s="273" t="s">
        <v>18</v>
      </c>
      <c r="E205" s="273"/>
      <c r="F205" s="67">
        <f>F206+F209</f>
        <v>72540</v>
      </c>
    </row>
    <row r="206" spans="1:6" ht="15">
      <c r="A206" s="261" t="s">
        <v>93</v>
      </c>
      <c r="B206" s="311" t="s">
        <v>1</v>
      </c>
      <c r="C206" s="312"/>
      <c r="D206" s="315">
        <f>D201</f>
        <v>2340000</v>
      </c>
      <c r="E206" s="316"/>
      <c r="F206" s="313">
        <v>67860</v>
      </c>
    </row>
    <row r="207" spans="1:6" ht="79.5" customHeight="1">
      <c r="A207" s="261"/>
      <c r="B207" s="311" t="s">
        <v>113</v>
      </c>
      <c r="C207" s="312"/>
      <c r="D207" s="317"/>
      <c r="E207" s="318"/>
      <c r="F207" s="313"/>
    </row>
    <row r="208" spans="1:6" ht="105" customHeight="1" hidden="1">
      <c r="A208" s="28" t="s">
        <v>94</v>
      </c>
      <c r="B208" s="311" t="s">
        <v>114</v>
      </c>
      <c r="C208" s="312"/>
      <c r="D208" s="273">
        <v>0</v>
      </c>
      <c r="E208" s="273"/>
      <c r="F208" s="67">
        <v>0</v>
      </c>
    </row>
    <row r="209" spans="1:6" ht="73.5" customHeight="1">
      <c r="A209" s="28" t="s">
        <v>95</v>
      </c>
      <c r="B209" s="311" t="s">
        <v>115</v>
      </c>
      <c r="C209" s="312"/>
      <c r="D209" s="313">
        <f>D206</f>
        <v>2340000</v>
      </c>
      <c r="E209" s="313"/>
      <c r="F209" s="67">
        <f>D209*0.2/100</f>
        <v>4680</v>
      </c>
    </row>
    <row r="210" spans="1:6" ht="135" customHeight="1" hidden="1">
      <c r="A210" s="28" t="s">
        <v>116</v>
      </c>
      <c r="B210" s="311" t="s">
        <v>117</v>
      </c>
      <c r="C210" s="312"/>
      <c r="D210" s="313">
        <v>0</v>
      </c>
      <c r="E210" s="313"/>
      <c r="F210" s="67">
        <v>0</v>
      </c>
    </row>
    <row r="211" spans="1:6" ht="135" customHeight="1" hidden="1">
      <c r="A211" s="28" t="s">
        <v>118</v>
      </c>
      <c r="B211" s="311" t="s">
        <v>117</v>
      </c>
      <c r="C211" s="312"/>
      <c r="D211" s="313">
        <v>0</v>
      </c>
      <c r="E211" s="313"/>
      <c r="F211" s="67">
        <v>0</v>
      </c>
    </row>
    <row r="212" spans="1:6" ht="77.25" customHeight="1">
      <c r="A212" s="28">
        <v>3</v>
      </c>
      <c r="B212" s="311" t="s">
        <v>119</v>
      </c>
      <c r="C212" s="312"/>
      <c r="D212" s="313">
        <f>D209</f>
        <v>2340000</v>
      </c>
      <c r="E212" s="313"/>
      <c r="F212" s="67">
        <v>120960</v>
      </c>
    </row>
    <row r="213" spans="1:6" ht="15">
      <c r="A213" s="308" t="s">
        <v>87</v>
      </c>
      <c r="B213" s="309"/>
      <c r="C213" s="310"/>
      <c r="D213" s="273" t="s">
        <v>18</v>
      </c>
      <c r="E213" s="273"/>
      <c r="F213" s="91">
        <f>F200+F205+F212</f>
        <v>708300</v>
      </c>
    </row>
    <row r="214" spans="1:6" ht="15">
      <c r="A214" s="7"/>
      <c r="D214" s="68"/>
      <c r="F214" s="68"/>
    </row>
    <row r="215" spans="1:10" ht="41.25" customHeight="1">
      <c r="A215" s="51" t="s">
        <v>300</v>
      </c>
      <c r="C215" s="53"/>
      <c r="D215" s="302" t="s">
        <v>335</v>
      </c>
      <c r="E215" s="302"/>
      <c r="F215" s="302"/>
      <c r="G215" s="302"/>
      <c r="H215" s="302"/>
      <c r="I215" s="302"/>
      <c r="J215" s="302"/>
    </row>
    <row r="216" spans="1:10" ht="15">
      <c r="A216" s="51" t="s">
        <v>301</v>
      </c>
      <c r="B216" s="51"/>
      <c r="C216" s="53"/>
      <c r="D216" s="52" t="s">
        <v>222</v>
      </c>
      <c r="E216" s="81"/>
      <c r="F216" s="51"/>
      <c r="G216" s="51"/>
      <c r="H216" s="51"/>
      <c r="I216" s="51"/>
      <c r="J216" s="51"/>
    </row>
    <row r="217" spans="1:5" ht="15">
      <c r="A217" s="298" t="s">
        <v>322</v>
      </c>
      <c r="B217" s="298"/>
      <c r="C217" s="70" t="s">
        <v>324</v>
      </c>
      <c r="D217" s="70"/>
      <c r="E217" s="56"/>
    </row>
    <row r="218" spans="1:4" ht="15">
      <c r="A218" s="7"/>
      <c r="D218" s="68"/>
    </row>
    <row r="219" spans="1:6" ht="61.5" customHeight="1">
      <c r="A219" s="28" t="s">
        <v>77</v>
      </c>
      <c r="B219" s="261" t="s">
        <v>105</v>
      </c>
      <c r="C219" s="261"/>
      <c r="D219" s="261" t="s">
        <v>106</v>
      </c>
      <c r="E219" s="261"/>
      <c r="F219" s="28" t="s">
        <v>107</v>
      </c>
    </row>
    <row r="220" spans="1:6" ht="15">
      <c r="A220" s="28">
        <v>1</v>
      </c>
      <c r="B220" s="261">
        <v>2</v>
      </c>
      <c r="C220" s="261"/>
      <c r="D220" s="261">
        <v>3</v>
      </c>
      <c r="E220" s="261"/>
      <c r="F220" s="28">
        <v>4</v>
      </c>
    </row>
    <row r="221" spans="1:6" ht="50.25" customHeight="1">
      <c r="A221" s="28">
        <v>1</v>
      </c>
      <c r="B221" s="311" t="s">
        <v>108</v>
      </c>
      <c r="C221" s="312"/>
      <c r="D221" s="273" t="s">
        <v>18</v>
      </c>
      <c r="E221" s="273"/>
      <c r="F221" s="67">
        <f>F222</f>
        <v>276200</v>
      </c>
    </row>
    <row r="222" spans="1:6" ht="15">
      <c r="A222" s="261" t="s">
        <v>90</v>
      </c>
      <c r="B222" s="311" t="s">
        <v>1</v>
      </c>
      <c r="C222" s="312"/>
      <c r="D222" s="315">
        <v>1255000</v>
      </c>
      <c r="E222" s="316"/>
      <c r="F222" s="313">
        <v>276200</v>
      </c>
    </row>
    <row r="223" spans="1:6" ht="15">
      <c r="A223" s="261"/>
      <c r="B223" s="311" t="s">
        <v>109</v>
      </c>
      <c r="C223" s="312"/>
      <c r="D223" s="317"/>
      <c r="E223" s="318"/>
      <c r="F223" s="313"/>
    </row>
    <row r="224" spans="1:6" ht="15" customHeight="1" hidden="1">
      <c r="A224" s="28" t="s">
        <v>91</v>
      </c>
      <c r="B224" s="311" t="s">
        <v>110</v>
      </c>
      <c r="C224" s="312"/>
      <c r="D224" s="273"/>
      <c r="E224" s="273"/>
      <c r="F224" s="67">
        <v>0</v>
      </c>
    </row>
    <row r="225" spans="1:6" ht="135" customHeight="1" hidden="1">
      <c r="A225" s="28" t="s">
        <v>92</v>
      </c>
      <c r="B225" s="311" t="s">
        <v>111</v>
      </c>
      <c r="C225" s="312"/>
      <c r="D225" s="273"/>
      <c r="E225" s="273"/>
      <c r="F225" s="67">
        <v>0</v>
      </c>
    </row>
    <row r="226" spans="1:6" ht="47.25" customHeight="1">
      <c r="A226" s="28">
        <v>2</v>
      </c>
      <c r="B226" s="311" t="s">
        <v>112</v>
      </c>
      <c r="C226" s="312"/>
      <c r="D226" s="273" t="s">
        <v>18</v>
      </c>
      <c r="E226" s="273"/>
      <c r="F226" s="67">
        <f>F227+F230</f>
        <v>39000</v>
      </c>
    </row>
    <row r="227" spans="1:6" ht="15">
      <c r="A227" s="261" t="s">
        <v>93</v>
      </c>
      <c r="B227" s="311" t="s">
        <v>1</v>
      </c>
      <c r="C227" s="312"/>
      <c r="D227" s="315">
        <f>D222</f>
        <v>1255000</v>
      </c>
      <c r="E227" s="316"/>
      <c r="F227" s="313">
        <v>36400</v>
      </c>
    </row>
    <row r="228" spans="1:6" ht="79.5" customHeight="1">
      <c r="A228" s="261"/>
      <c r="B228" s="311" t="s">
        <v>113</v>
      </c>
      <c r="C228" s="312"/>
      <c r="D228" s="317"/>
      <c r="E228" s="318"/>
      <c r="F228" s="313"/>
    </row>
    <row r="229" spans="1:6" ht="105" customHeight="1" hidden="1">
      <c r="A229" s="28" t="s">
        <v>94</v>
      </c>
      <c r="B229" s="311" t="s">
        <v>114</v>
      </c>
      <c r="C229" s="312"/>
      <c r="D229" s="273">
        <v>0</v>
      </c>
      <c r="E229" s="273"/>
      <c r="F229" s="67">
        <v>0</v>
      </c>
    </row>
    <row r="230" spans="1:6" ht="73.5" customHeight="1">
      <c r="A230" s="28" t="s">
        <v>95</v>
      </c>
      <c r="B230" s="311" t="s">
        <v>115</v>
      </c>
      <c r="C230" s="312"/>
      <c r="D230" s="313">
        <f>D227</f>
        <v>1255000</v>
      </c>
      <c r="E230" s="313"/>
      <c r="F230" s="67">
        <v>2600</v>
      </c>
    </row>
    <row r="231" spans="1:6" ht="135" customHeight="1" hidden="1">
      <c r="A231" s="28" t="s">
        <v>116</v>
      </c>
      <c r="B231" s="311" t="s">
        <v>117</v>
      </c>
      <c r="C231" s="312"/>
      <c r="D231" s="313">
        <v>0</v>
      </c>
      <c r="E231" s="313"/>
      <c r="F231" s="67">
        <v>0</v>
      </c>
    </row>
    <row r="232" spans="1:6" ht="135" customHeight="1" hidden="1">
      <c r="A232" s="28" t="s">
        <v>118</v>
      </c>
      <c r="B232" s="311" t="s">
        <v>117</v>
      </c>
      <c r="C232" s="312"/>
      <c r="D232" s="313">
        <v>0</v>
      </c>
      <c r="E232" s="313"/>
      <c r="F232" s="67">
        <v>0</v>
      </c>
    </row>
    <row r="233" spans="1:6" ht="77.25" customHeight="1">
      <c r="A233" s="28">
        <v>3</v>
      </c>
      <c r="B233" s="311" t="s">
        <v>119</v>
      </c>
      <c r="C233" s="312"/>
      <c r="D233" s="313">
        <f>D230</f>
        <v>1255000</v>
      </c>
      <c r="E233" s="313"/>
      <c r="F233" s="67">
        <v>64000</v>
      </c>
    </row>
    <row r="234" spans="1:6" ht="15">
      <c r="A234" s="308" t="s">
        <v>87</v>
      </c>
      <c r="B234" s="309"/>
      <c r="C234" s="310"/>
      <c r="D234" s="273" t="s">
        <v>18</v>
      </c>
      <c r="E234" s="273"/>
      <c r="F234" s="91">
        <f>F221+F226+F233</f>
        <v>379200</v>
      </c>
    </row>
    <row r="235" spans="1:6" ht="15">
      <c r="A235" s="79"/>
      <c r="B235" s="79"/>
      <c r="C235" s="79"/>
      <c r="D235" s="126"/>
      <c r="E235" s="126"/>
      <c r="F235" s="112"/>
    </row>
    <row r="236" spans="1:6" ht="15">
      <c r="A236" s="79"/>
      <c r="B236" s="79"/>
      <c r="C236" s="79"/>
      <c r="D236" s="126"/>
      <c r="E236" s="126"/>
      <c r="F236" s="112"/>
    </row>
    <row r="237" spans="1:6" ht="15">
      <c r="A237" s="7"/>
      <c r="D237" s="68"/>
      <c r="F237" s="68"/>
    </row>
    <row r="238" spans="1:10" ht="15">
      <c r="A238" s="305" t="s">
        <v>421</v>
      </c>
      <c r="B238" s="305"/>
      <c r="C238" s="305"/>
      <c r="D238" s="305"/>
      <c r="E238" s="305"/>
      <c r="F238" s="305"/>
      <c r="G238" s="110"/>
      <c r="H238" s="110"/>
      <c r="I238" s="110"/>
      <c r="J238" s="110"/>
    </row>
    <row r="239" spans="1:10" ht="15">
      <c r="A239" s="307" t="s">
        <v>482</v>
      </c>
      <c r="B239" s="307"/>
      <c r="C239" s="307"/>
      <c r="D239" s="307"/>
      <c r="E239" s="307"/>
      <c r="F239" s="307"/>
      <c r="G239" s="110"/>
      <c r="H239" s="110"/>
      <c r="I239" s="110"/>
      <c r="J239" s="110"/>
    </row>
    <row r="240" spans="1:6" ht="15">
      <c r="A240" s="7"/>
      <c r="D240" s="68"/>
      <c r="F240" s="68"/>
    </row>
    <row r="241" spans="1:10" ht="15">
      <c r="A241" s="51" t="s">
        <v>300</v>
      </c>
      <c r="C241" s="302" t="s">
        <v>422</v>
      </c>
      <c r="D241" s="302"/>
      <c r="E241" s="302"/>
      <c r="F241" s="302"/>
      <c r="G241" s="302"/>
      <c r="H241" s="302"/>
      <c r="I241" s="302"/>
      <c r="J241" s="302"/>
    </row>
    <row r="242" spans="1:6" ht="15">
      <c r="A242" s="51" t="s">
        <v>301</v>
      </c>
      <c r="B242" s="51"/>
      <c r="C242" s="53"/>
      <c r="D242" s="52" t="s">
        <v>439</v>
      </c>
      <c r="E242" s="81"/>
      <c r="F242" s="51"/>
    </row>
    <row r="243" spans="1:6" ht="15">
      <c r="A243" s="298" t="s">
        <v>322</v>
      </c>
      <c r="B243" s="298"/>
      <c r="C243" s="70" t="s">
        <v>258</v>
      </c>
      <c r="D243" s="70"/>
      <c r="F243" s="68"/>
    </row>
    <row r="244" spans="1:6" ht="15">
      <c r="A244" s="20"/>
      <c r="B244" s="20"/>
      <c r="C244" s="87"/>
      <c r="D244" s="87"/>
      <c r="F244" s="68"/>
    </row>
    <row r="245" spans="1:6" ht="15">
      <c r="A245" s="7"/>
      <c r="D245" s="68"/>
      <c r="F245" s="68"/>
    </row>
    <row r="246" spans="1:6" ht="15">
      <c r="A246" s="261" t="s">
        <v>77</v>
      </c>
      <c r="B246" s="261" t="s">
        <v>0</v>
      </c>
      <c r="C246" s="261" t="s">
        <v>123</v>
      </c>
      <c r="D246" s="261" t="s">
        <v>124</v>
      </c>
      <c r="E246" s="261" t="s">
        <v>423</v>
      </c>
      <c r="F246" s="68"/>
    </row>
    <row r="247" spans="1:6" ht="36" customHeight="1">
      <c r="A247" s="261"/>
      <c r="B247" s="261"/>
      <c r="C247" s="261"/>
      <c r="D247" s="261"/>
      <c r="E247" s="261"/>
      <c r="F247" s="68"/>
    </row>
    <row r="248" spans="1:6" ht="15">
      <c r="A248" s="28">
        <v>1</v>
      </c>
      <c r="B248" s="28">
        <v>2</v>
      </c>
      <c r="C248" s="28">
        <v>3</v>
      </c>
      <c r="D248" s="28">
        <v>4</v>
      </c>
      <c r="E248" s="28">
        <v>5</v>
      </c>
      <c r="F248" s="68"/>
    </row>
    <row r="249" spans="1:6" ht="74.25" customHeight="1">
      <c r="A249" s="28">
        <v>1</v>
      </c>
      <c r="B249" s="97" t="s">
        <v>425</v>
      </c>
      <c r="C249" s="67">
        <v>422</v>
      </c>
      <c r="D249" s="67">
        <v>1420</v>
      </c>
      <c r="E249" s="67">
        <v>599400</v>
      </c>
      <c r="F249" s="68"/>
    </row>
    <row r="250" spans="1:6" ht="15">
      <c r="A250" s="28">
        <f>A249+1</f>
        <v>2</v>
      </c>
      <c r="B250" s="77" t="s">
        <v>87</v>
      </c>
      <c r="C250" s="67" t="s">
        <v>424</v>
      </c>
      <c r="D250" s="67" t="s">
        <v>424</v>
      </c>
      <c r="E250" s="91">
        <v>599400</v>
      </c>
      <c r="F250" s="68"/>
    </row>
    <row r="251" spans="1:6" ht="15">
      <c r="A251" s="79"/>
      <c r="B251" s="78"/>
      <c r="C251" s="111"/>
      <c r="D251" s="111"/>
      <c r="E251" s="112"/>
      <c r="F251" s="68"/>
    </row>
    <row r="252" spans="1:6" ht="15">
      <c r="A252" s="79"/>
      <c r="B252" s="78"/>
      <c r="C252" s="111"/>
      <c r="D252" s="111"/>
      <c r="E252" s="112"/>
      <c r="F252" s="68"/>
    </row>
    <row r="253" spans="1:6" ht="15">
      <c r="A253" s="79"/>
      <c r="B253" s="78"/>
      <c r="C253" s="111"/>
      <c r="D253" s="111"/>
      <c r="E253" s="112"/>
      <c r="F253" s="68"/>
    </row>
    <row r="254" spans="1:6" ht="15">
      <c r="A254" s="79"/>
      <c r="B254" s="78"/>
      <c r="C254" s="111"/>
      <c r="D254" s="111"/>
      <c r="E254" s="112"/>
      <c r="F254" s="68"/>
    </row>
    <row r="255" spans="1:6" ht="15">
      <c r="A255" s="79"/>
      <c r="B255" s="78"/>
      <c r="C255" s="111"/>
      <c r="D255" s="111"/>
      <c r="E255" s="112"/>
      <c r="F255" s="68"/>
    </row>
    <row r="256" spans="1:6" ht="15">
      <c r="A256" s="79"/>
      <c r="B256" s="78"/>
      <c r="C256" s="111"/>
      <c r="D256" s="111"/>
      <c r="E256" s="112"/>
      <c r="F256" s="68"/>
    </row>
    <row r="257" spans="1:6" ht="15">
      <c r="A257" s="79"/>
      <c r="B257" s="78"/>
      <c r="C257" s="111"/>
      <c r="D257" s="111"/>
      <c r="E257" s="112"/>
      <c r="F257" s="68"/>
    </row>
    <row r="258" spans="1:6" ht="15">
      <c r="A258" s="79"/>
      <c r="B258" s="78"/>
      <c r="C258" s="111"/>
      <c r="D258" s="111"/>
      <c r="E258" s="112"/>
      <c r="F258" s="68"/>
    </row>
    <row r="259" spans="1:6" ht="15">
      <c r="A259" s="79"/>
      <c r="B259" s="78"/>
      <c r="C259" s="111"/>
      <c r="D259" s="111"/>
      <c r="E259" s="112"/>
      <c r="F259" s="68"/>
    </row>
    <row r="260" spans="1:6" ht="15">
      <c r="A260" s="79"/>
      <c r="B260" s="78"/>
      <c r="C260" s="111"/>
      <c r="D260" s="111"/>
      <c r="E260" s="112"/>
      <c r="F260" s="68"/>
    </row>
    <row r="261" spans="1:6" ht="15">
      <c r="A261" s="79"/>
      <c r="B261" s="78"/>
      <c r="C261" s="111"/>
      <c r="D261" s="111"/>
      <c r="E261" s="112"/>
      <c r="F261" s="68"/>
    </row>
    <row r="262" spans="1:6" ht="15">
      <c r="A262" s="79"/>
      <c r="B262" s="78"/>
      <c r="C262" s="111"/>
      <c r="D262" s="111"/>
      <c r="E262" s="112"/>
      <c r="F262" s="68"/>
    </row>
    <row r="263" spans="1:6" ht="15">
      <c r="A263" s="79"/>
      <c r="B263" s="78"/>
      <c r="C263" s="111"/>
      <c r="D263" s="111"/>
      <c r="E263" s="112"/>
      <c r="F263" s="68"/>
    </row>
    <row r="264" spans="1:6" ht="15">
      <c r="A264" s="79"/>
      <c r="B264" s="78"/>
      <c r="C264" s="111"/>
      <c r="D264" s="111"/>
      <c r="E264" s="112"/>
      <c r="F264" s="68"/>
    </row>
    <row r="265" spans="1:6" ht="15">
      <c r="A265" s="79"/>
      <c r="B265" s="78"/>
      <c r="C265" s="111"/>
      <c r="D265" s="111"/>
      <c r="E265" s="112"/>
      <c r="F265" s="68"/>
    </row>
    <row r="266" spans="1:6" ht="15">
      <c r="A266" s="79"/>
      <c r="B266" s="78"/>
      <c r="C266" s="111"/>
      <c r="D266" s="111"/>
      <c r="E266" s="112"/>
      <c r="F266" s="68"/>
    </row>
    <row r="267" spans="1:6" ht="15">
      <c r="A267" s="7"/>
      <c r="D267" s="68"/>
      <c r="F267" s="68"/>
    </row>
    <row r="268" spans="1:6" ht="15">
      <c r="A268" s="7"/>
      <c r="D268" s="68"/>
      <c r="F268" s="68"/>
    </row>
    <row r="269" spans="1:9" ht="15">
      <c r="A269" s="305" t="s">
        <v>426</v>
      </c>
      <c r="B269" s="305"/>
      <c r="C269" s="305"/>
      <c r="D269" s="305"/>
      <c r="E269" s="305"/>
      <c r="F269" s="305"/>
      <c r="G269" s="110"/>
      <c r="H269" s="110"/>
      <c r="I269" s="110"/>
    </row>
    <row r="270" spans="1:9" ht="15">
      <c r="A270" s="305" t="s">
        <v>483</v>
      </c>
      <c r="B270" s="306"/>
      <c r="C270" s="306"/>
      <c r="D270" s="306"/>
      <c r="E270" s="306"/>
      <c r="F270" s="306"/>
      <c r="G270" s="110"/>
      <c r="H270" s="110"/>
      <c r="I270" s="110"/>
    </row>
    <row r="271" spans="1:6" ht="15">
      <c r="A271" s="95"/>
      <c r="B271" s="10"/>
      <c r="C271" s="10"/>
      <c r="D271" s="10"/>
      <c r="E271" s="10"/>
      <c r="F271" s="10"/>
    </row>
    <row r="272" spans="1:9" ht="15">
      <c r="A272" s="51" t="s">
        <v>300</v>
      </c>
      <c r="C272" s="53"/>
      <c r="D272" s="52" t="s">
        <v>430</v>
      </c>
      <c r="E272" s="56"/>
      <c r="F272" s="52"/>
      <c r="G272" s="52"/>
      <c r="H272" s="52" t="s">
        <v>431</v>
      </c>
      <c r="I272" s="52"/>
    </row>
    <row r="273" spans="1:9" ht="15">
      <c r="A273" s="51" t="s">
        <v>301</v>
      </c>
      <c r="B273" s="51"/>
      <c r="C273" s="53"/>
      <c r="D273" s="52" t="s">
        <v>222</v>
      </c>
      <c r="E273" s="81"/>
      <c r="F273" s="51"/>
      <c r="G273" s="51"/>
      <c r="H273" s="51"/>
      <c r="I273" s="51"/>
    </row>
    <row r="274" spans="1:5" ht="15">
      <c r="A274" s="298" t="s">
        <v>322</v>
      </c>
      <c r="B274" s="298"/>
      <c r="C274" s="70" t="s">
        <v>338</v>
      </c>
      <c r="D274" s="70"/>
      <c r="E274" s="56"/>
    </row>
    <row r="275" spans="1:5" ht="15">
      <c r="A275" s="20"/>
      <c r="B275" s="20"/>
      <c r="C275" s="87"/>
      <c r="D275" s="87"/>
      <c r="E275" s="33"/>
    </row>
    <row r="276" spans="1:6" ht="15">
      <c r="A276" s="301" t="s">
        <v>429</v>
      </c>
      <c r="B276" s="301"/>
      <c r="C276" s="301"/>
      <c r="D276" s="301"/>
      <c r="E276" s="301"/>
      <c r="F276" s="301"/>
    </row>
    <row r="277" spans="1:6" ht="15">
      <c r="A277" s="301" t="s">
        <v>129</v>
      </c>
      <c r="B277" s="301"/>
      <c r="C277" s="301"/>
      <c r="D277" s="301"/>
      <c r="E277" s="301"/>
      <c r="F277" s="301"/>
    </row>
    <row r="278" spans="1:6" ht="15">
      <c r="A278" s="7"/>
      <c r="D278" s="68"/>
      <c r="F278" s="68"/>
    </row>
    <row r="279" spans="1:4" ht="15" hidden="1">
      <c r="A279" s="7"/>
      <c r="D279" s="68"/>
    </row>
    <row r="280" spans="1:6" ht="43.5" customHeight="1" hidden="1">
      <c r="A280" s="323" t="s">
        <v>120</v>
      </c>
      <c r="B280" s="323"/>
      <c r="C280" s="323"/>
      <c r="D280" s="323"/>
      <c r="E280" s="323"/>
      <c r="F280" s="323"/>
    </row>
    <row r="281" spans="1:6" ht="14.25" customHeight="1">
      <c r="A281" s="261" t="s">
        <v>77</v>
      </c>
      <c r="B281" s="261" t="s">
        <v>88</v>
      </c>
      <c r="C281" s="261" t="s">
        <v>130</v>
      </c>
      <c r="D281" s="261" t="s">
        <v>131</v>
      </c>
      <c r="E281" s="261" t="s">
        <v>427</v>
      </c>
      <c r="F281" s="92"/>
    </row>
    <row r="282" spans="1:6" ht="76.5" customHeight="1">
      <c r="A282" s="261"/>
      <c r="B282" s="261"/>
      <c r="C282" s="261"/>
      <c r="D282" s="261"/>
      <c r="E282" s="261"/>
      <c r="F282" s="92"/>
    </row>
    <row r="283" spans="1:6" ht="15.75" customHeight="1">
      <c r="A283" s="28">
        <v>1</v>
      </c>
      <c r="B283" s="28">
        <v>2</v>
      </c>
      <c r="C283" s="28">
        <v>3</v>
      </c>
      <c r="D283" s="28">
        <v>4</v>
      </c>
      <c r="E283" s="28">
        <v>5</v>
      </c>
      <c r="F283" s="92"/>
    </row>
    <row r="284" spans="1:5" ht="33" customHeight="1">
      <c r="A284" s="28">
        <v>1</v>
      </c>
      <c r="B284" s="97" t="s">
        <v>133</v>
      </c>
      <c r="C284" s="67">
        <v>9678000</v>
      </c>
      <c r="D284" s="64">
        <v>2.2</v>
      </c>
      <c r="E284" s="67">
        <v>212900</v>
      </c>
    </row>
    <row r="285" spans="1:6" ht="15" hidden="1">
      <c r="A285" s="301" t="s">
        <v>121</v>
      </c>
      <c r="B285" s="301"/>
      <c r="C285" s="301"/>
      <c r="D285" s="301"/>
      <c r="E285" s="301"/>
      <c r="F285" s="301"/>
    </row>
    <row r="286" spans="1:6" ht="15" hidden="1">
      <c r="A286" s="314" t="s">
        <v>122</v>
      </c>
      <c r="B286" s="314"/>
      <c r="C286" s="314"/>
      <c r="D286" s="314"/>
      <c r="E286" s="314"/>
      <c r="F286" s="314"/>
    </row>
    <row r="287" ht="15" hidden="1">
      <c r="A287" s="7"/>
    </row>
    <row r="288" spans="1:10" ht="41.25" customHeight="1" hidden="1">
      <c r="A288" s="51" t="s">
        <v>300</v>
      </c>
      <c r="C288" s="53"/>
      <c r="D288" s="302" t="s">
        <v>335</v>
      </c>
      <c r="E288" s="302"/>
      <c r="F288" s="302"/>
      <c r="G288" s="302"/>
      <c r="H288" s="302"/>
      <c r="I288" s="302"/>
      <c r="J288" s="302"/>
    </row>
    <row r="289" spans="1:10" ht="15" hidden="1">
      <c r="A289" s="51" t="s">
        <v>301</v>
      </c>
      <c r="B289" s="51"/>
      <c r="C289" s="53"/>
      <c r="D289" s="52" t="s">
        <v>336</v>
      </c>
      <c r="E289" s="81"/>
      <c r="F289" s="51"/>
      <c r="G289" s="51"/>
      <c r="H289" s="51"/>
      <c r="I289" s="51"/>
      <c r="J289" s="51"/>
    </row>
    <row r="290" spans="1:5" ht="15" hidden="1">
      <c r="A290" s="298" t="s">
        <v>322</v>
      </c>
      <c r="B290" s="298"/>
      <c r="C290" s="70" t="s">
        <v>324</v>
      </c>
      <c r="D290" s="70"/>
      <c r="E290" s="56"/>
    </row>
    <row r="291" ht="15.75" hidden="1" thickBot="1">
      <c r="A291" s="7"/>
    </row>
    <row r="292" spans="1:5" ht="30" hidden="1">
      <c r="A292" s="283" t="s">
        <v>77</v>
      </c>
      <c r="B292" s="283" t="s">
        <v>0</v>
      </c>
      <c r="C292" s="283" t="s">
        <v>123</v>
      </c>
      <c r="D292" s="283" t="s">
        <v>124</v>
      </c>
      <c r="E292" s="8" t="s">
        <v>125</v>
      </c>
    </row>
    <row r="293" spans="1:5" ht="15.75" hidden="1" thickBot="1">
      <c r="A293" s="285"/>
      <c r="B293" s="285"/>
      <c r="C293" s="285"/>
      <c r="D293" s="285"/>
      <c r="E293" s="3" t="s">
        <v>217</v>
      </c>
    </row>
    <row r="294" spans="1:5" ht="15.75" hidden="1" thickBot="1">
      <c r="A294" s="2">
        <v>1</v>
      </c>
      <c r="B294" s="3">
        <v>2</v>
      </c>
      <c r="C294" s="3">
        <v>3</v>
      </c>
      <c r="D294" s="3">
        <v>4</v>
      </c>
      <c r="E294" s="3">
        <v>5</v>
      </c>
    </row>
    <row r="295" spans="1:5" ht="15.75" hidden="1" thickBot="1">
      <c r="A295" s="4"/>
      <c r="B295" s="5"/>
      <c r="C295" s="5"/>
      <c r="D295" s="5"/>
      <c r="E295" s="5"/>
    </row>
    <row r="296" spans="1:5" ht="15.75" hidden="1" thickBot="1">
      <c r="A296" s="4"/>
      <c r="B296" s="5"/>
      <c r="C296" s="5"/>
      <c r="D296" s="5"/>
      <c r="E296" s="5"/>
    </row>
    <row r="297" spans="1:5" ht="15.75" hidden="1" thickBot="1">
      <c r="A297" s="4"/>
      <c r="B297" s="5"/>
      <c r="C297" s="5"/>
      <c r="D297" s="5"/>
      <c r="E297" s="5"/>
    </row>
    <row r="298" spans="1:5" ht="15.75" hidden="1" thickBot="1">
      <c r="A298" s="4"/>
      <c r="B298" s="5"/>
      <c r="C298" s="5"/>
      <c r="D298" s="5"/>
      <c r="E298" s="5"/>
    </row>
    <row r="299" spans="1:5" ht="15.75" hidden="1" thickBot="1">
      <c r="A299" s="4"/>
      <c r="B299" s="5" t="s">
        <v>87</v>
      </c>
      <c r="C299" s="3" t="s">
        <v>18</v>
      </c>
      <c r="D299" s="3" t="s">
        <v>18</v>
      </c>
      <c r="E299" s="5"/>
    </row>
    <row r="300" ht="15" hidden="1">
      <c r="A300" s="7"/>
    </row>
    <row r="301" spans="1:6" ht="15" hidden="1">
      <c r="A301" s="301" t="s">
        <v>126</v>
      </c>
      <c r="B301" s="301"/>
      <c r="C301" s="301"/>
      <c r="D301" s="301"/>
      <c r="E301" s="301"/>
      <c r="F301" s="301"/>
    </row>
    <row r="302" spans="1:6" ht="15" hidden="1">
      <c r="A302" s="314" t="s">
        <v>127</v>
      </c>
      <c r="B302" s="314"/>
      <c r="C302" s="314"/>
      <c r="D302" s="314"/>
      <c r="E302" s="314"/>
      <c r="F302" s="314"/>
    </row>
    <row r="303" ht="15" hidden="1">
      <c r="A303" s="7"/>
    </row>
    <row r="304" spans="1:6" ht="15" hidden="1">
      <c r="A304" s="301" t="s">
        <v>74</v>
      </c>
      <c r="B304" s="301"/>
      <c r="C304" s="301"/>
      <c r="D304" s="301"/>
      <c r="E304" s="301"/>
      <c r="F304" s="301"/>
    </row>
    <row r="305" spans="1:6" ht="15" hidden="1">
      <c r="A305" s="301" t="s">
        <v>75</v>
      </c>
      <c r="B305" s="301"/>
      <c r="C305" s="301"/>
      <c r="D305" s="301"/>
      <c r="E305" s="301"/>
      <c r="F305" s="301"/>
    </row>
    <row r="306" ht="15" hidden="1">
      <c r="A306" s="7"/>
    </row>
    <row r="307" spans="1:6" ht="15" hidden="1">
      <c r="A307" s="301" t="s">
        <v>128</v>
      </c>
      <c r="B307" s="301"/>
      <c r="C307" s="301"/>
      <c r="D307" s="301"/>
      <c r="E307" s="301"/>
      <c r="F307" s="301"/>
    </row>
    <row r="308" spans="1:6" ht="15" hidden="1">
      <c r="A308" s="301" t="s">
        <v>129</v>
      </c>
      <c r="B308" s="301"/>
      <c r="C308" s="301"/>
      <c r="D308" s="301"/>
      <c r="E308" s="301"/>
      <c r="F308" s="301"/>
    </row>
    <row r="309" ht="15.75" hidden="1" thickBot="1">
      <c r="A309" s="7"/>
    </row>
    <row r="310" spans="1:5" ht="75" hidden="1">
      <c r="A310" s="283" t="s">
        <v>77</v>
      </c>
      <c r="B310" s="283" t="s">
        <v>88</v>
      </c>
      <c r="C310" s="283" t="s">
        <v>130</v>
      </c>
      <c r="D310" s="283" t="s">
        <v>131</v>
      </c>
      <c r="E310" s="8" t="s">
        <v>132</v>
      </c>
    </row>
    <row r="311" spans="1:5" ht="30.75" hidden="1" thickBot="1">
      <c r="A311" s="285"/>
      <c r="B311" s="285"/>
      <c r="C311" s="285"/>
      <c r="D311" s="285"/>
      <c r="E311" s="3" t="s">
        <v>218</v>
      </c>
    </row>
    <row r="312" spans="1:5" ht="15.75" hidden="1" thickBot="1">
      <c r="A312" s="2">
        <v>1</v>
      </c>
      <c r="B312" s="3">
        <v>2</v>
      </c>
      <c r="C312" s="3">
        <v>3</v>
      </c>
      <c r="D312" s="3">
        <v>4</v>
      </c>
      <c r="E312" s="3">
        <v>5</v>
      </c>
    </row>
    <row r="313" spans="1:5" ht="30.75" hidden="1" thickBot="1">
      <c r="A313" s="2">
        <v>1</v>
      </c>
      <c r="B313" s="5" t="s">
        <v>133</v>
      </c>
      <c r="C313" s="5"/>
      <c r="D313" s="5"/>
      <c r="E313" s="5"/>
    </row>
    <row r="314" spans="1:5" ht="45.75" hidden="1" thickBot="1">
      <c r="A314" s="4"/>
      <c r="B314" s="5" t="s">
        <v>134</v>
      </c>
      <c r="C314" s="5"/>
      <c r="D314" s="5"/>
      <c r="E314" s="5"/>
    </row>
    <row r="315" spans="1:5" ht="30.75" hidden="1" thickBot="1">
      <c r="A315" s="4"/>
      <c r="B315" s="12" t="s">
        <v>135</v>
      </c>
      <c r="C315" s="5"/>
      <c r="D315" s="5"/>
      <c r="E315" s="5"/>
    </row>
    <row r="316" spans="1:5" ht="15.75" hidden="1" thickBot="1">
      <c r="A316" s="4"/>
      <c r="B316" s="5" t="s">
        <v>136</v>
      </c>
      <c r="C316" s="5"/>
      <c r="D316" s="5"/>
      <c r="E316" s="5"/>
    </row>
    <row r="317" spans="1:5" ht="30.75" hidden="1" thickBot="1">
      <c r="A317" s="4"/>
      <c r="B317" s="12" t="s">
        <v>135</v>
      </c>
      <c r="C317" s="5"/>
      <c r="D317" s="5"/>
      <c r="E317" s="5"/>
    </row>
    <row r="318" spans="1:5" ht="15.75" hidden="1" thickBot="1">
      <c r="A318" s="4"/>
      <c r="B318" s="5" t="s">
        <v>87</v>
      </c>
      <c r="C318" s="5"/>
      <c r="D318" s="3" t="s">
        <v>18</v>
      </c>
      <c r="E318" s="5"/>
    </row>
    <row r="319" ht="15" hidden="1">
      <c r="A319" s="7"/>
    </row>
    <row r="320" spans="1:6" ht="15" hidden="1">
      <c r="A320" s="301" t="s">
        <v>137</v>
      </c>
      <c r="B320" s="301"/>
      <c r="C320" s="301"/>
      <c r="D320" s="301"/>
      <c r="E320" s="301"/>
      <c r="F320" s="301"/>
    </row>
    <row r="321" spans="1:6" ht="15" hidden="1">
      <c r="A321" s="301" t="s">
        <v>138</v>
      </c>
      <c r="B321" s="301"/>
      <c r="C321" s="301"/>
      <c r="D321" s="301"/>
      <c r="E321" s="301"/>
      <c r="F321" s="301"/>
    </row>
    <row r="322" ht="15.75" hidden="1" thickBot="1">
      <c r="A322" s="7"/>
    </row>
    <row r="323" spans="1:5" ht="59.25" customHeight="1" hidden="1">
      <c r="A323" s="283" t="s">
        <v>77</v>
      </c>
      <c r="B323" s="283" t="s">
        <v>88</v>
      </c>
      <c r="C323" s="283" t="s">
        <v>139</v>
      </c>
      <c r="D323" s="283" t="s">
        <v>131</v>
      </c>
      <c r="E323" s="8" t="s">
        <v>89</v>
      </c>
    </row>
    <row r="324" spans="1:5" ht="30.75" hidden="1" thickBot="1">
      <c r="A324" s="285"/>
      <c r="B324" s="285"/>
      <c r="C324" s="285"/>
      <c r="D324" s="285"/>
      <c r="E324" s="3" t="s">
        <v>218</v>
      </c>
    </row>
    <row r="325" spans="1:5" ht="15.75" hidden="1" thickBot="1">
      <c r="A325" s="2">
        <v>1</v>
      </c>
      <c r="B325" s="3">
        <v>2</v>
      </c>
      <c r="C325" s="3">
        <v>3</v>
      </c>
      <c r="D325" s="3">
        <v>4</v>
      </c>
      <c r="E325" s="3">
        <v>5</v>
      </c>
    </row>
    <row r="326" spans="1:5" ht="15.75" hidden="1" thickBot="1">
      <c r="A326" s="2">
        <v>1</v>
      </c>
      <c r="B326" s="5" t="s">
        <v>140</v>
      </c>
      <c r="C326" s="5"/>
      <c r="D326" s="5"/>
      <c r="E326" s="5"/>
    </row>
    <row r="327" spans="1:5" ht="30.75" hidden="1" thickBot="1">
      <c r="A327" s="4"/>
      <c r="B327" s="12" t="s">
        <v>141</v>
      </c>
      <c r="C327" s="5"/>
      <c r="D327" s="5"/>
      <c r="E327" s="5"/>
    </row>
    <row r="328" spans="1:5" ht="15.75" hidden="1" thickBot="1">
      <c r="A328" s="4"/>
      <c r="B328" s="5"/>
      <c r="C328" s="5"/>
      <c r="D328" s="5"/>
      <c r="E328" s="5"/>
    </row>
    <row r="329" spans="1:5" ht="15.75" hidden="1" thickBot="1">
      <c r="A329" s="4"/>
      <c r="B329" s="5" t="s">
        <v>87</v>
      </c>
      <c r="C329" s="3" t="s">
        <v>18</v>
      </c>
      <c r="D329" s="3" t="s">
        <v>18</v>
      </c>
      <c r="E329" s="5"/>
    </row>
    <row r="330" ht="15" hidden="1">
      <c r="A330" s="7"/>
    </row>
    <row r="331" spans="1:6" ht="15" hidden="1">
      <c r="A331" s="301" t="s">
        <v>142</v>
      </c>
      <c r="B331" s="301"/>
      <c r="C331" s="301"/>
      <c r="D331" s="301"/>
      <c r="E331" s="301"/>
      <c r="F331" s="301"/>
    </row>
    <row r="332" spans="1:6" ht="15" hidden="1">
      <c r="A332" s="301" t="s">
        <v>143</v>
      </c>
      <c r="B332" s="301"/>
      <c r="C332" s="301"/>
      <c r="D332" s="301"/>
      <c r="E332" s="301"/>
      <c r="F332" s="301"/>
    </row>
    <row r="333" ht="15.75" hidden="1" thickBot="1">
      <c r="A333" s="7"/>
    </row>
    <row r="334" spans="1:5" ht="15" hidden="1">
      <c r="A334" s="283" t="s">
        <v>77</v>
      </c>
      <c r="B334" s="283" t="s">
        <v>88</v>
      </c>
      <c r="C334" s="283" t="s">
        <v>130</v>
      </c>
      <c r="D334" s="283" t="s">
        <v>131</v>
      </c>
      <c r="E334" s="8" t="s">
        <v>144</v>
      </c>
    </row>
    <row r="335" spans="1:5" ht="30.75" hidden="1" thickBot="1">
      <c r="A335" s="285"/>
      <c r="B335" s="285"/>
      <c r="C335" s="285"/>
      <c r="D335" s="285"/>
      <c r="E335" s="3" t="s">
        <v>218</v>
      </c>
    </row>
    <row r="336" spans="1:5" ht="15.75" hidden="1" thickBot="1">
      <c r="A336" s="2">
        <v>1</v>
      </c>
      <c r="B336" s="3">
        <v>2</v>
      </c>
      <c r="C336" s="3">
        <v>3</v>
      </c>
      <c r="D336" s="3">
        <v>4</v>
      </c>
      <c r="E336" s="3">
        <v>5</v>
      </c>
    </row>
    <row r="337" spans="1:5" ht="15.75" hidden="1" thickBot="1">
      <c r="A337" s="2">
        <v>1</v>
      </c>
      <c r="B337" s="5" t="s">
        <v>145</v>
      </c>
      <c r="C337" s="5"/>
      <c r="D337" s="5"/>
      <c r="E337" s="5"/>
    </row>
    <row r="338" spans="1:5" ht="45.75" hidden="1" thickBot="1">
      <c r="A338" s="4"/>
      <c r="B338" s="12" t="s">
        <v>146</v>
      </c>
      <c r="C338" s="5"/>
      <c r="D338" s="5"/>
      <c r="E338" s="5"/>
    </row>
    <row r="339" spans="1:5" ht="15.75" hidden="1" thickBot="1">
      <c r="A339" s="2">
        <v>2</v>
      </c>
      <c r="B339" s="5" t="s">
        <v>147</v>
      </c>
      <c r="C339" s="5"/>
      <c r="D339" s="5"/>
      <c r="E339" s="5"/>
    </row>
    <row r="340" spans="1:5" ht="30.75" hidden="1" thickBot="1">
      <c r="A340" s="4"/>
      <c r="B340" s="12" t="s">
        <v>148</v>
      </c>
      <c r="C340" s="5"/>
      <c r="D340" s="5"/>
      <c r="E340" s="5"/>
    </row>
    <row r="341" spans="1:5" ht="15.75" hidden="1" thickBot="1">
      <c r="A341" s="2">
        <v>3</v>
      </c>
      <c r="B341" s="5" t="s">
        <v>149</v>
      </c>
      <c r="C341" s="5"/>
      <c r="D341" s="5"/>
      <c r="E341" s="5"/>
    </row>
    <row r="342" spans="1:5" ht="15.75" hidden="1" thickBot="1">
      <c r="A342" s="4"/>
      <c r="B342" s="5"/>
      <c r="C342" s="5"/>
      <c r="D342" s="5"/>
      <c r="E342" s="5"/>
    </row>
    <row r="343" spans="1:5" ht="15.75" hidden="1" thickBot="1">
      <c r="A343" s="4"/>
      <c r="B343" s="5" t="s">
        <v>87</v>
      </c>
      <c r="C343" s="3" t="s">
        <v>18</v>
      </c>
      <c r="D343" s="3" t="s">
        <v>18</v>
      </c>
      <c r="E343" s="5"/>
    </row>
    <row r="344" ht="15" hidden="1">
      <c r="A344" s="7"/>
    </row>
    <row r="345" spans="1:6" ht="15" hidden="1">
      <c r="A345" s="301" t="s">
        <v>150</v>
      </c>
      <c r="B345" s="301"/>
      <c r="C345" s="301"/>
      <c r="D345" s="301"/>
      <c r="E345" s="301"/>
      <c r="F345" s="301"/>
    </row>
    <row r="346" spans="1:6" ht="15" hidden="1">
      <c r="A346" s="314" t="s">
        <v>151</v>
      </c>
      <c r="B346" s="314"/>
      <c r="C346" s="314"/>
      <c r="D346" s="314"/>
      <c r="E346" s="314"/>
      <c r="F346" s="314"/>
    </row>
    <row r="347" ht="15" hidden="1">
      <c r="A347" s="7"/>
    </row>
    <row r="348" spans="1:6" ht="15" hidden="1">
      <c r="A348" s="301" t="s">
        <v>74</v>
      </c>
      <c r="B348" s="301"/>
      <c r="C348" s="301"/>
      <c r="D348" s="301"/>
      <c r="E348" s="301"/>
      <c r="F348" s="301"/>
    </row>
    <row r="349" spans="1:6" ht="15" hidden="1">
      <c r="A349" s="301" t="s">
        <v>75</v>
      </c>
      <c r="B349" s="301"/>
      <c r="C349" s="301"/>
      <c r="D349" s="301"/>
      <c r="E349" s="301"/>
      <c r="F349" s="301"/>
    </row>
    <row r="350" ht="15.75" hidden="1" thickBot="1">
      <c r="A350" s="7"/>
    </row>
    <row r="351" spans="1:5" ht="30" hidden="1">
      <c r="A351" s="283" t="s">
        <v>77</v>
      </c>
      <c r="B351" s="283" t="s">
        <v>0</v>
      </c>
      <c r="C351" s="283" t="s">
        <v>123</v>
      </c>
      <c r="D351" s="283" t="s">
        <v>124</v>
      </c>
      <c r="E351" s="8" t="s">
        <v>125</v>
      </c>
    </row>
    <row r="352" spans="1:5" ht="15.75" hidden="1" thickBot="1">
      <c r="A352" s="285"/>
      <c r="B352" s="285"/>
      <c r="C352" s="285"/>
      <c r="D352" s="285"/>
      <c r="E352" s="3" t="s">
        <v>217</v>
      </c>
    </row>
    <row r="353" spans="1:5" ht="15.75" hidden="1" thickBot="1">
      <c r="A353" s="2">
        <v>1</v>
      </c>
      <c r="B353" s="3">
        <v>2</v>
      </c>
      <c r="C353" s="3">
        <v>3</v>
      </c>
      <c r="D353" s="3">
        <v>4</v>
      </c>
      <c r="E353" s="3">
        <v>5</v>
      </c>
    </row>
    <row r="354" spans="1:5" ht="15.75" hidden="1" thickBot="1">
      <c r="A354" s="4"/>
      <c r="B354" s="5"/>
      <c r="C354" s="5"/>
      <c r="D354" s="5"/>
      <c r="E354" s="5"/>
    </row>
    <row r="355" spans="1:5" ht="15.75" hidden="1" thickBot="1">
      <c r="A355" s="4"/>
      <c r="B355" s="5"/>
      <c r="C355" s="5"/>
      <c r="D355" s="5"/>
      <c r="E355" s="5"/>
    </row>
    <row r="356" spans="1:5" ht="15.75" hidden="1" thickBot="1">
      <c r="A356" s="4"/>
      <c r="B356" s="5"/>
      <c r="C356" s="5"/>
      <c r="D356" s="5"/>
      <c r="E356" s="5"/>
    </row>
    <row r="357" spans="1:5" ht="15.75" hidden="1" thickBot="1">
      <c r="A357" s="4"/>
      <c r="B357" s="5" t="s">
        <v>87</v>
      </c>
      <c r="C357" s="3" t="s">
        <v>18</v>
      </c>
      <c r="D357" s="3" t="s">
        <v>18</v>
      </c>
      <c r="E357" s="5"/>
    </row>
    <row r="358" ht="15" hidden="1">
      <c r="A358" s="7"/>
    </row>
    <row r="359" spans="1:6" ht="15" hidden="1">
      <c r="A359" s="301" t="s">
        <v>152</v>
      </c>
      <c r="B359" s="301"/>
      <c r="C359" s="301"/>
      <c r="D359" s="301"/>
      <c r="E359" s="301"/>
      <c r="F359" s="301"/>
    </row>
    <row r="360" spans="1:6" ht="15" hidden="1">
      <c r="A360" s="314" t="s">
        <v>153</v>
      </c>
      <c r="B360" s="314"/>
      <c r="C360" s="314"/>
      <c r="D360" s="314"/>
      <c r="E360" s="314"/>
      <c r="F360" s="314"/>
    </row>
    <row r="361" ht="15" hidden="1">
      <c r="A361" s="7"/>
    </row>
    <row r="362" spans="1:6" ht="15" hidden="1">
      <c r="A362" s="301" t="s">
        <v>74</v>
      </c>
      <c r="B362" s="301"/>
      <c r="C362" s="301"/>
      <c r="D362" s="301"/>
      <c r="E362" s="301"/>
      <c r="F362" s="301"/>
    </row>
    <row r="363" spans="1:6" ht="15" hidden="1">
      <c r="A363" s="301" t="s">
        <v>75</v>
      </c>
      <c r="B363" s="301"/>
      <c r="C363" s="301"/>
      <c r="D363" s="301"/>
      <c r="E363" s="301"/>
      <c r="F363" s="301"/>
    </row>
    <row r="364" ht="15.75" hidden="1" thickBot="1">
      <c r="A364" s="7"/>
    </row>
    <row r="365" spans="1:5" ht="30" hidden="1">
      <c r="A365" s="283" t="s">
        <v>77</v>
      </c>
      <c r="B365" s="283" t="s">
        <v>0</v>
      </c>
      <c r="C365" s="283" t="s">
        <v>123</v>
      </c>
      <c r="D365" s="283" t="s">
        <v>124</v>
      </c>
      <c r="E365" s="8" t="s">
        <v>125</v>
      </c>
    </row>
    <row r="366" spans="1:5" ht="15.75" hidden="1" thickBot="1">
      <c r="A366" s="285"/>
      <c r="B366" s="285"/>
      <c r="C366" s="285"/>
      <c r="D366" s="285"/>
      <c r="E366" s="3" t="s">
        <v>219</v>
      </c>
    </row>
    <row r="367" spans="1:5" ht="15.75" hidden="1" thickBot="1">
      <c r="A367" s="2">
        <v>1</v>
      </c>
      <c r="B367" s="3">
        <v>2</v>
      </c>
      <c r="C367" s="3">
        <v>3</v>
      </c>
      <c r="D367" s="3">
        <v>4</v>
      </c>
      <c r="E367" s="3">
        <v>5</v>
      </c>
    </row>
    <row r="368" spans="1:5" ht="60.75" hidden="1" thickBot="1">
      <c r="A368" s="2">
        <v>1</v>
      </c>
      <c r="B368" s="5" t="s">
        <v>154</v>
      </c>
      <c r="C368" s="5"/>
      <c r="D368" s="5"/>
      <c r="E368" s="5"/>
    </row>
    <row r="369" spans="1:5" ht="15.75" hidden="1" thickBot="1">
      <c r="A369" s="2">
        <v>2</v>
      </c>
      <c r="B369" s="5" t="s">
        <v>155</v>
      </c>
      <c r="C369" s="5"/>
      <c r="D369" s="5"/>
      <c r="E369" s="5"/>
    </row>
    <row r="370" spans="1:5" ht="15.75" hidden="1" thickBot="1">
      <c r="A370" s="4"/>
      <c r="B370" s="5"/>
      <c r="C370" s="5"/>
      <c r="D370" s="5"/>
      <c r="E370" s="5"/>
    </row>
    <row r="371" spans="1:5" ht="15.75" hidden="1" thickBot="1">
      <c r="A371" s="4"/>
      <c r="B371" s="5"/>
      <c r="C371" s="5"/>
      <c r="D371" s="5"/>
      <c r="E371" s="5"/>
    </row>
    <row r="372" spans="1:5" ht="15" hidden="1">
      <c r="A372" s="98"/>
      <c r="B372" s="99" t="s">
        <v>87</v>
      </c>
      <c r="C372" s="11" t="s">
        <v>18</v>
      </c>
      <c r="D372" s="11" t="s">
        <v>18</v>
      </c>
      <c r="E372" s="99"/>
    </row>
    <row r="373" spans="1:5" ht="30" customHeight="1">
      <c r="A373" s="77"/>
      <c r="B373" s="66" t="s">
        <v>134</v>
      </c>
      <c r="C373" s="103">
        <v>8273582</v>
      </c>
      <c r="D373" s="103">
        <v>2.2</v>
      </c>
      <c r="E373" s="104">
        <v>182000</v>
      </c>
    </row>
    <row r="374" spans="1:5" ht="30">
      <c r="A374" s="77"/>
      <c r="B374" s="77" t="s">
        <v>428</v>
      </c>
      <c r="C374" s="28"/>
      <c r="D374" s="103"/>
      <c r="E374" s="77"/>
    </row>
    <row r="375" spans="1:5" ht="15">
      <c r="A375" s="77"/>
      <c r="B375" s="101" t="s">
        <v>136</v>
      </c>
      <c r="C375" s="103">
        <v>1404418</v>
      </c>
      <c r="D375" s="103">
        <v>2.2</v>
      </c>
      <c r="E375" s="104">
        <v>30900</v>
      </c>
    </row>
    <row r="376" spans="1:5" ht="30">
      <c r="A376" s="77"/>
      <c r="B376" s="77" t="s">
        <v>428</v>
      </c>
      <c r="C376" s="28"/>
      <c r="D376" s="28"/>
      <c r="E376" s="77"/>
    </row>
    <row r="377" spans="1:5" ht="15">
      <c r="A377" s="100"/>
      <c r="B377" s="101" t="s">
        <v>87</v>
      </c>
      <c r="C377" s="67">
        <v>9678000</v>
      </c>
      <c r="D377" s="64">
        <v>2.2</v>
      </c>
      <c r="E377" s="91">
        <v>212900</v>
      </c>
    </row>
    <row r="378" spans="1:5" ht="15">
      <c r="A378" s="102"/>
      <c r="B378" s="33"/>
      <c r="C378" s="33"/>
      <c r="D378" s="33"/>
      <c r="E378" s="33"/>
    </row>
    <row r="379" spans="1:6" ht="15">
      <c r="A379" s="301" t="s">
        <v>432</v>
      </c>
      <c r="B379" s="301"/>
      <c r="C379" s="301"/>
      <c r="D379" s="301"/>
      <c r="E379" s="301"/>
      <c r="F379" s="301"/>
    </row>
    <row r="380" spans="1:6" ht="15">
      <c r="A380" s="301" t="s">
        <v>143</v>
      </c>
      <c r="B380" s="301"/>
      <c r="C380" s="301"/>
      <c r="D380" s="301"/>
      <c r="E380" s="301"/>
      <c r="F380" s="301"/>
    </row>
    <row r="381" spans="1:5" ht="15">
      <c r="A381" s="102"/>
      <c r="B381" s="33"/>
      <c r="C381" s="33"/>
      <c r="D381" s="33"/>
      <c r="E381" s="33"/>
    </row>
    <row r="382" spans="1:5" ht="15">
      <c r="A382" s="261" t="s">
        <v>77</v>
      </c>
      <c r="B382" s="261" t="s">
        <v>88</v>
      </c>
      <c r="C382" s="261" t="s">
        <v>130</v>
      </c>
      <c r="D382" s="261" t="s">
        <v>131</v>
      </c>
      <c r="E382" s="261" t="s">
        <v>427</v>
      </c>
    </row>
    <row r="383" spans="1:5" ht="82.5" customHeight="1">
      <c r="A383" s="261"/>
      <c r="B383" s="261"/>
      <c r="C383" s="261"/>
      <c r="D383" s="261"/>
      <c r="E383" s="261"/>
    </row>
    <row r="384" spans="1:5" ht="15">
      <c r="A384" s="28">
        <v>1</v>
      </c>
      <c r="B384" s="28">
        <v>2</v>
      </c>
      <c r="C384" s="28">
        <v>3</v>
      </c>
      <c r="D384" s="28">
        <v>4</v>
      </c>
      <c r="E384" s="28">
        <v>5</v>
      </c>
    </row>
    <row r="385" spans="1:5" ht="15">
      <c r="A385" s="28">
        <v>1</v>
      </c>
      <c r="B385" s="97" t="s">
        <v>149</v>
      </c>
      <c r="C385" s="67"/>
      <c r="D385" s="64"/>
      <c r="E385" s="67">
        <v>6000</v>
      </c>
    </row>
    <row r="386" spans="1:5" ht="47.25" customHeight="1">
      <c r="A386" s="100"/>
      <c r="B386" s="105" t="s">
        <v>433</v>
      </c>
      <c r="C386" s="101"/>
      <c r="D386" s="101"/>
      <c r="E386" s="106">
        <v>6000</v>
      </c>
    </row>
    <row r="387" spans="1:5" ht="15">
      <c r="A387" s="100"/>
      <c r="B387" s="101" t="s">
        <v>87</v>
      </c>
      <c r="C387" s="106"/>
      <c r="D387" s="101"/>
      <c r="E387" s="107">
        <v>6000</v>
      </c>
    </row>
    <row r="388" spans="1:5" ht="15">
      <c r="A388" s="102"/>
      <c r="B388" s="33"/>
      <c r="C388" s="108"/>
      <c r="D388" s="33"/>
      <c r="E388" s="109"/>
    </row>
    <row r="389" spans="1:5" ht="15">
      <c r="A389" s="102"/>
      <c r="B389" s="33"/>
      <c r="C389" s="33"/>
      <c r="D389" s="33"/>
      <c r="E389" s="33"/>
    </row>
    <row r="390" spans="1:9" ht="30" customHeight="1">
      <c r="A390" s="322" t="s">
        <v>484</v>
      </c>
      <c r="B390" s="305"/>
      <c r="C390" s="305"/>
      <c r="D390" s="305"/>
      <c r="E390" s="305"/>
      <c r="F390" s="305"/>
      <c r="G390" s="110"/>
      <c r="H390" s="110"/>
      <c r="I390" s="110"/>
    </row>
    <row r="391" spans="1:6" ht="15">
      <c r="A391" s="304"/>
      <c r="B391" s="301"/>
      <c r="C391" s="301"/>
      <c r="D391" s="301"/>
      <c r="E391" s="301"/>
      <c r="F391" s="301"/>
    </row>
    <row r="392" spans="1:6" ht="15">
      <c r="A392" s="95"/>
      <c r="B392" s="10"/>
      <c r="C392" s="10"/>
      <c r="D392" s="10"/>
      <c r="E392" s="10"/>
      <c r="F392" s="10"/>
    </row>
    <row r="393" spans="1:9" ht="15">
      <c r="A393" s="51" t="s">
        <v>300</v>
      </c>
      <c r="C393" s="53"/>
      <c r="D393" s="52" t="s">
        <v>435</v>
      </c>
      <c r="E393" s="56"/>
      <c r="F393" s="52" t="s">
        <v>434</v>
      </c>
      <c r="G393" s="52"/>
      <c r="H393" s="52"/>
      <c r="I393" s="52"/>
    </row>
    <row r="394" spans="1:9" ht="15">
      <c r="A394" s="51" t="s">
        <v>301</v>
      </c>
      <c r="B394" s="51"/>
      <c r="C394" s="53"/>
      <c r="D394" s="52" t="s">
        <v>436</v>
      </c>
      <c r="E394" s="81"/>
      <c r="F394" s="51"/>
      <c r="G394" s="51"/>
      <c r="H394" s="51"/>
      <c r="I394" s="51"/>
    </row>
    <row r="395" spans="1:5" ht="15">
      <c r="A395" s="298" t="s">
        <v>322</v>
      </c>
      <c r="B395" s="298"/>
      <c r="C395" s="70"/>
      <c r="D395" s="70"/>
      <c r="E395" s="56"/>
    </row>
    <row r="396" spans="1:5" ht="15">
      <c r="A396" s="102"/>
      <c r="B396" s="33"/>
      <c r="C396" s="33"/>
      <c r="D396" s="33"/>
      <c r="E396" s="33"/>
    </row>
    <row r="397" spans="1:5" ht="15">
      <c r="A397" s="261" t="s">
        <v>77</v>
      </c>
      <c r="B397" s="261" t="s">
        <v>0</v>
      </c>
      <c r="C397" s="261" t="s">
        <v>123</v>
      </c>
      <c r="D397" s="261" t="s">
        <v>124</v>
      </c>
      <c r="E397" s="261" t="s">
        <v>423</v>
      </c>
    </row>
    <row r="398" spans="1:5" ht="15">
      <c r="A398" s="261"/>
      <c r="B398" s="261"/>
      <c r="C398" s="261"/>
      <c r="D398" s="261"/>
      <c r="E398" s="261"/>
    </row>
    <row r="399" spans="1:5" ht="15">
      <c r="A399" s="28">
        <v>1</v>
      </c>
      <c r="B399" s="28">
        <v>2</v>
      </c>
      <c r="C399" s="28">
        <v>3</v>
      </c>
      <c r="D399" s="28">
        <v>4</v>
      </c>
      <c r="E399" s="28">
        <v>5</v>
      </c>
    </row>
    <row r="400" spans="1:5" ht="30">
      <c r="A400" s="28">
        <v>1</v>
      </c>
      <c r="B400" s="97" t="s">
        <v>437</v>
      </c>
      <c r="C400" s="67"/>
      <c r="D400" s="67"/>
      <c r="E400" s="67">
        <v>13700</v>
      </c>
    </row>
    <row r="401" spans="1:5" ht="15">
      <c r="A401" s="28">
        <f>A400+1</f>
        <v>2</v>
      </c>
      <c r="B401" s="77" t="s">
        <v>87</v>
      </c>
      <c r="C401" s="67" t="s">
        <v>424</v>
      </c>
      <c r="D401" s="67" t="s">
        <v>424</v>
      </c>
      <c r="E401" s="91">
        <v>13700</v>
      </c>
    </row>
    <row r="402" spans="1:5" ht="15">
      <c r="A402" s="79"/>
      <c r="B402" s="78"/>
      <c r="C402" s="111"/>
      <c r="D402" s="111"/>
      <c r="E402" s="112"/>
    </row>
    <row r="403" spans="1:11" ht="15">
      <c r="A403" s="51" t="s">
        <v>300</v>
      </c>
      <c r="C403" s="303" t="s">
        <v>438</v>
      </c>
      <c r="D403" s="303"/>
      <c r="E403" s="303"/>
      <c r="F403" s="303"/>
      <c r="G403" s="303"/>
      <c r="H403" s="303"/>
      <c r="I403" s="303"/>
      <c r="J403" s="303"/>
      <c r="K403" s="303"/>
    </row>
    <row r="404" spans="1:9" ht="15">
      <c r="A404" s="51" t="s">
        <v>301</v>
      </c>
      <c r="B404" s="51"/>
      <c r="C404" s="53"/>
      <c r="D404" s="52" t="s">
        <v>222</v>
      </c>
      <c r="E404" s="52"/>
      <c r="F404" s="51"/>
      <c r="G404" s="51"/>
      <c r="H404" s="51"/>
      <c r="I404" s="51"/>
    </row>
    <row r="405" spans="1:5" ht="15">
      <c r="A405" s="298" t="s">
        <v>322</v>
      </c>
      <c r="B405" s="298"/>
      <c r="C405" s="70" t="s">
        <v>254</v>
      </c>
      <c r="D405" s="70"/>
      <c r="E405" s="56"/>
    </row>
    <row r="406" spans="1:5" ht="15">
      <c r="A406" s="102"/>
      <c r="B406" s="33"/>
      <c r="C406" s="33"/>
      <c r="D406" s="33"/>
      <c r="E406" s="33"/>
    </row>
    <row r="407" spans="1:5" ht="15">
      <c r="A407" s="261" t="s">
        <v>77</v>
      </c>
      <c r="B407" s="261" t="s">
        <v>0</v>
      </c>
      <c r="C407" s="261" t="s">
        <v>123</v>
      </c>
      <c r="D407" s="261" t="s">
        <v>124</v>
      </c>
      <c r="E407" s="261" t="s">
        <v>423</v>
      </c>
    </row>
    <row r="408" spans="1:5" ht="15">
      <c r="A408" s="261"/>
      <c r="B408" s="261"/>
      <c r="C408" s="261"/>
      <c r="D408" s="261"/>
      <c r="E408" s="261"/>
    </row>
    <row r="409" spans="1:5" ht="15">
      <c r="A409" s="28">
        <v>1</v>
      </c>
      <c r="B409" s="28">
        <v>2</v>
      </c>
      <c r="C409" s="28">
        <v>3</v>
      </c>
      <c r="D409" s="28">
        <v>4</v>
      </c>
      <c r="E409" s="28">
        <v>5</v>
      </c>
    </row>
    <row r="410" spans="1:5" ht="30">
      <c r="A410" s="28">
        <v>1</v>
      </c>
      <c r="B410" s="97" t="s">
        <v>442</v>
      </c>
      <c r="C410" s="67">
        <v>1053.52</v>
      </c>
      <c r="D410" s="67">
        <v>71</v>
      </c>
      <c r="E410" s="67">
        <v>74800</v>
      </c>
    </row>
    <row r="411" spans="1:5" ht="15">
      <c r="A411" s="28">
        <f>A410+1</f>
        <v>2</v>
      </c>
      <c r="B411" s="77" t="s">
        <v>87</v>
      </c>
      <c r="C411" s="67" t="s">
        <v>424</v>
      </c>
      <c r="D411" s="67" t="s">
        <v>424</v>
      </c>
      <c r="E411" s="91">
        <v>74800</v>
      </c>
    </row>
    <row r="412" spans="1:5" ht="15">
      <c r="A412" s="79"/>
      <c r="B412" s="78"/>
      <c r="C412" s="111"/>
      <c r="D412" s="111"/>
      <c r="E412" s="112"/>
    </row>
    <row r="413" spans="1:5" ht="15">
      <c r="A413" s="79"/>
      <c r="B413" s="78"/>
      <c r="C413" s="111"/>
      <c r="D413" s="111"/>
      <c r="E413" s="112"/>
    </row>
    <row r="414" spans="1:5" ht="15">
      <c r="A414" s="79"/>
      <c r="B414" s="78"/>
      <c r="C414" s="111"/>
      <c r="D414" s="111"/>
      <c r="E414" s="112"/>
    </row>
    <row r="415" spans="1:5" ht="15">
      <c r="A415" s="79"/>
      <c r="B415" s="78"/>
      <c r="C415" s="111"/>
      <c r="D415" s="111"/>
      <c r="E415" s="112"/>
    </row>
    <row r="416" spans="1:5" ht="15">
      <c r="A416" s="79"/>
      <c r="B416" s="78"/>
      <c r="C416" s="111"/>
      <c r="D416" s="111"/>
      <c r="E416" s="112"/>
    </row>
    <row r="417" spans="1:5" ht="15">
      <c r="A417" s="79"/>
      <c r="B417" s="78"/>
      <c r="C417" s="111"/>
      <c r="D417" s="111"/>
      <c r="E417" s="112"/>
    </row>
    <row r="418" spans="1:5" ht="15">
      <c r="A418" s="79"/>
      <c r="B418" s="78"/>
      <c r="C418" s="111"/>
      <c r="D418" s="111"/>
      <c r="E418" s="112"/>
    </row>
    <row r="419" spans="1:5" ht="15">
      <c r="A419" s="79"/>
      <c r="B419" s="78"/>
      <c r="C419" s="111"/>
      <c r="D419" s="111"/>
      <c r="E419" s="112"/>
    </row>
    <row r="420" spans="1:5" ht="15">
      <c r="A420" s="79"/>
      <c r="B420" s="78"/>
      <c r="C420" s="111"/>
      <c r="D420" s="111"/>
      <c r="E420" s="112"/>
    </row>
    <row r="421" spans="1:5" ht="15">
      <c r="A421" s="79"/>
      <c r="B421" s="78"/>
      <c r="C421" s="111"/>
      <c r="D421" s="111"/>
      <c r="E421" s="112"/>
    </row>
    <row r="422" spans="1:5" ht="15">
      <c r="A422" s="79"/>
      <c r="B422" s="78"/>
      <c r="C422" s="111"/>
      <c r="D422" s="111"/>
      <c r="E422" s="112"/>
    </row>
    <row r="423" spans="1:5" ht="15">
      <c r="A423" s="79"/>
      <c r="B423" s="78"/>
      <c r="C423" s="111"/>
      <c r="D423" s="111"/>
      <c r="E423" s="112"/>
    </row>
    <row r="424" spans="1:16" ht="15">
      <c r="A424" s="79"/>
      <c r="B424" s="78"/>
      <c r="C424" s="111"/>
      <c r="D424" s="111"/>
      <c r="E424" s="112"/>
    </row>
    <row r="425" spans="1:5" ht="15">
      <c r="A425" s="79"/>
      <c r="B425" s="78"/>
      <c r="C425" s="111"/>
      <c r="D425" s="111"/>
      <c r="E425" s="112"/>
    </row>
    <row r="426" spans="1:11" ht="15">
      <c r="A426" s="51" t="s">
        <v>300</v>
      </c>
      <c r="C426" s="303" t="s">
        <v>438</v>
      </c>
      <c r="D426" s="303"/>
      <c r="E426" s="303"/>
      <c r="F426" s="303"/>
      <c r="G426" s="303"/>
      <c r="H426" s="303"/>
      <c r="I426" s="303"/>
      <c r="J426" s="303"/>
      <c r="K426" s="303"/>
    </row>
    <row r="427" spans="1:9" ht="15">
      <c r="A427" s="51" t="s">
        <v>301</v>
      </c>
      <c r="B427" s="51"/>
      <c r="C427" s="53"/>
      <c r="D427" s="52" t="s">
        <v>440</v>
      </c>
      <c r="E427" s="52"/>
      <c r="F427" s="51"/>
      <c r="G427" s="51"/>
      <c r="H427" s="51"/>
      <c r="I427" s="51"/>
    </row>
    <row r="428" spans="1:5" ht="15">
      <c r="A428" s="298" t="s">
        <v>322</v>
      </c>
      <c r="B428" s="298"/>
      <c r="C428" s="70" t="s">
        <v>258</v>
      </c>
      <c r="D428" s="70"/>
      <c r="E428" s="56"/>
    </row>
    <row r="429" spans="1:5" ht="15">
      <c r="A429" s="102"/>
      <c r="B429" s="33"/>
      <c r="C429" s="33"/>
      <c r="D429" s="33"/>
      <c r="E429" s="33"/>
    </row>
    <row r="430" spans="1:5" ht="15">
      <c r="A430" s="261" t="s">
        <v>77</v>
      </c>
      <c r="B430" s="261" t="s">
        <v>0</v>
      </c>
      <c r="C430" s="261" t="s">
        <v>123</v>
      </c>
      <c r="D430" s="261" t="s">
        <v>124</v>
      </c>
      <c r="E430" s="261" t="s">
        <v>423</v>
      </c>
    </row>
    <row r="431" spans="1:5" ht="15">
      <c r="A431" s="261"/>
      <c r="B431" s="261"/>
      <c r="C431" s="261"/>
      <c r="D431" s="261"/>
      <c r="E431" s="261"/>
    </row>
    <row r="432" spans="1:5" ht="15">
      <c r="A432" s="28">
        <v>1</v>
      </c>
      <c r="B432" s="28">
        <v>2</v>
      </c>
      <c r="C432" s="28">
        <v>3</v>
      </c>
      <c r="D432" s="28">
        <v>4</v>
      </c>
      <c r="E432" s="28">
        <v>5</v>
      </c>
    </row>
    <row r="433" spans="1:5" ht="60">
      <c r="A433" s="28">
        <v>1</v>
      </c>
      <c r="B433" s="97" t="s">
        <v>441</v>
      </c>
      <c r="C433" s="67">
        <v>47750</v>
      </c>
      <c r="D433" s="67">
        <v>12</v>
      </c>
      <c r="E433" s="209">
        <v>6300</v>
      </c>
    </row>
    <row r="434" spans="1:5" ht="15">
      <c r="A434" s="28">
        <f>A433+1</f>
        <v>2</v>
      </c>
      <c r="B434" s="77" t="s">
        <v>87</v>
      </c>
      <c r="C434" s="67" t="s">
        <v>424</v>
      </c>
      <c r="D434" s="67" t="s">
        <v>424</v>
      </c>
      <c r="E434" s="91">
        <v>6300</v>
      </c>
    </row>
    <row r="435" spans="1:5" ht="15">
      <c r="A435" s="79"/>
      <c r="B435" s="78"/>
      <c r="C435" s="111"/>
      <c r="D435" s="111"/>
      <c r="E435" s="112"/>
    </row>
    <row r="436" spans="1:9" ht="15">
      <c r="A436" s="305" t="s">
        <v>156</v>
      </c>
      <c r="B436" s="305"/>
      <c r="C436" s="305"/>
      <c r="D436" s="305"/>
      <c r="E436" s="305"/>
      <c r="F436" s="305"/>
      <c r="G436" s="110"/>
      <c r="H436" s="110"/>
      <c r="I436" s="110"/>
    </row>
    <row r="437" spans="1:9" ht="15">
      <c r="A437" s="307" t="s">
        <v>485</v>
      </c>
      <c r="B437" s="307"/>
      <c r="C437" s="307"/>
      <c r="D437" s="307"/>
      <c r="E437" s="307"/>
      <c r="F437" s="307"/>
      <c r="G437" s="110"/>
      <c r="H437" s="110"/>
      <c r="I437" s="110"/>
    </row>
    <row r="438" spans="1:6" ht="15">
      <c r="A438" s="96"/>
      <c r="B438" s="96"/>
      <c r="C438" s="96"/>
      <c r="D438" s="96"/>
      <c r="E438" s="96"/>
      <c r="F438" s="96"/>
    </row>
    <row r="439" spans="1:6" ht="15">
      <c r="A439" s="301" t="s">
        <v>157</v>
      </c>
      <c r="B439" s="301"/>
      <c r="C439" s="301"/>
      <c r="D439" s="301"/>
      <c r="E439" s="301"/>
      <c r="F439" s="301"/>
    </row>
    <row r="440" spans="1:6" ht="15">
      <c r="A440" s="10"/>
      <c r="B440" s="10"/>
      <c r="C440" s="10"/>
      <c r="D440" s="10"/>
      <c r="E440" s="10"/>
      <c r="F440" s="10"/>
    </row>
    <row r="441" spans="1:10" ht="26.25" customHeight="1">
      <c r="A441" s="51" t="s">
        <v>300</v>
      </c>
      <c r="C441" s="302" t="s">
        <v>337</v>
      </c>
      <c r="D441" s="302"/>
      <c r="E441" s="302"/>
      <c r="F441" s="302"/>
      <c r="G441" s="302"/>
      <c r="H441" s="302"/>
      <c r="I441" s="302"/>
      <c r="J441" s="302"/>
    </row>
    <row r="442" spans="1:10" ht="15">
      <c r="A442" s="51" t="s">
        <v>301</v>
      </c>
      <c r="B442" s="51"/>
      <c r="C442" s="53"/>
      <c r="D442" s="52" t="s">
        <v>420</v>
      </c>
      <c r="E442" s="81"/>
      <c r="F442" s="51"/>
      <c r="G442" s="51"/>
      <c r="H442" s="51"/>
      <c r="I442" s="51"/>
      <c r="J442" s="51"/>
    </row>
    <row r="443" spans="1:5" ht="15">
      <c r="A443" s="298" t="s">
        <v>322</v>
      </c>
      <c r="B443" s="298"/>
      <c r="C443" s="70" t="s">
        <v>338</v>
      </c>
      <c r="D443" s="70"/>
      <c r="E443" s="33"/>
    </row>
    <row r="444" spans="1:6" ht="15">
      <c r="A444" s="301"/>
      <c r="B444" s="301"/>
      <c r="C444" s="10"/>
      <c r="D444" s="10"/>
      <c r="E444" s="10"/>
      <c r="F444" s="10"/>
    </row>
    <row r="445" ht="15">
      <c r="A445" s="7"/>
    </row>
    <row r="446" spans="1:6" ht="15">
      <c r="A446" s="261" t="s">
        <v>77</v>
      </c>
      <c r="B446" s="261" t="s">
        <v>88</v>
      </c>
      <c r="C446" s="261" t="s">
        <v>158</v>
      </c>
      <c r="D446" s="261" t="s">
        <v>159</v>
      </c>
      <c r="E446" s="261" t="s">
        <v>160</v>
      </c>
      <c r="F446" s="28" t="s">
        <v>89</v>
      </c>
    </row>
    <row r="447" spans="1:6" ht="30">
      <c r="A447" s="261"/>
      <c r="B447" s="261"/>
      <c r="C447" s="261"/>
      <c r="D447" s="261"/>
      <c r="E447" s="261"/>
      <c r="F447" s="28" t="s">
        <v>216</v>
      </c>
    </row>
    <row r="448" spans="1:6" ht="15">
      <c r="A448" s="28">
        <v>1</v>
      </c>
      <c r="B448" s="28">
        <v>2</v>
      </c>
      <c r="C448" s="28">
        <v>3</v>
      </c>
      <c r="D448" s="28">
        <v>4</v>
      </c>
      <c r="E448" s="28">
        <v>5</v>
      </c>
      <c r="F448" s="28">
        <v>6</v>
      </c>
    </row>
    <row r="449" spans="1:6" ht="30">
      <c r="A449" s="28">
        <v>1</v>
      </c>
      <c r="B449" s="77" t="s">
        <v>161</v>
      </c>
      <c r="C449" s="67">
        <v>5</v>
      </c>
      <c r="D449" s="67">
        <v>12</v>
      </c>
      <c r="E449" s="67">
        <v>233.64</v>
      </c>
      <c r="F449" s="67">
        <f>C449*D449*E449</f>
        <v>14018.4</v>
      </c>
    </row>
    <row r="450" spans="1:6" ht="75">
      <c r="A450" s="28">
        <f>A449+1</f>
        <v>2</v>
      </c>
      <c r="B450" s="77" t="s">
        <v>162</v>
      </c>
      <c r="C450" s="67">
        <v>1</v>
      </c>
      <c r="D450" s="67">
        <v>12</v>
      </c>
      <c r="E450" s="67">
        <v>1314.08</v>
      </c>
      <c r="F450" s="67">
        <v>16025.6</v>
      </c>
    </row>
    <row r="451" spans="1:6" ht="30">
      <c r="A451" s="28">
        <f>A450+1</f>
        <v>3</v>
      </c>
      <c r="B451" s="77" t="s">
        <v>163</v>
      </c>
      <c r="C451" s="67">
        <v>1</v>
      </c>
      <c r="D451" s="67">
        <v>12</v>
      </c>
      <c r="E451" s="67">
        <v>2800</v>
      </c>
      <c r="F451" s="67">
        <f>C451*D451*E451</f>
        <v>33600</v>
      </c>
    </row>
    <row r="452" spans="1:16" ht="30">
      <c r="A452" s="28"/>
      <c r="B452" s="77" t="s">
        <v>163</v>
      </c>
      <c r="C452" s="67">
        <v>1</v>
      </c>
      <c r="D452" s="67">
        <v>12</v>
      </c>
      <c r="E452" s="67">
        <v>1888</v>
      </c>
      <c r="F452" s="67">
        <f>C452*D452*E452</f>
        <v>22656</v>
      </c>
    </row>
    <row r="453" spans="1:6" ht="15">
      <c r="A453" s="77"/>
      <c r="B453" s="77" t="s">
        <v>87</v>
      </c>
      <c r="C453" s="67" t="s">
        <v>18</v>
      </c>
      <c r="D453" s="67" t="s">
        <v>18</v>
      </c>
      <c r="E453" s="67" t="s">
        <v>18</v>
      </c>
      <c r="F453" s="67">
        <f>SUM(F449:F452)</f>
        <v>86300</v>
      </c>
    </row>
    <row r="454" spans="1:6" ht="15">
      <c r="A454" s="7"/>
      <c r="F454" s="68"/>
    </row>
    <row r="455" ht="15">
      <c r="A455" s="7"/>
    </row>
    <row r="456" spans="1:6" ht="15">
      <c r="A456" s="301" t="s">
        <v>164</v>
      </c>
      <c r="B456" s="301"/>
      <c r="C456" s="301"/>
      <c r="D456" s="301"/>
      <c r="E456" s="301"/>
      <c r="F456" s="301"/>
    </row>
    <row r="457" spans="1:6" ht="15">
      <c r="A457" s="301" t="s">
        <v>165</v>
      </c>
      <c r="B457" s="301"/>
      <c r="C457" s="301"/>
      <c r="D457" s="301"/>
      <c r="E457" s="301"/>
      <c r="F457" s="301"/>
    </row>
    <row r="458" spans="1:6" ht="15">
      <c r="A458" s="10"/>
      <c r="B458" s="10"/>
      <c r="C458" s="10"/>
      <c r="D458" s="10"/>
      <c r="E458" s="10"/>
      <c r="F458" s="10"/>
    </row>
    <row r="459" spans="1:10" ht="26.25" customHeight="1">
      <c r="A459" s="51" t="s">
        <v>300</v>
      </c>
      <c r="C459" s="302" t="s">
        <v>337</v>
      </c>
      <c r="D459" s="302"/>
      <c r="E459" s="302"/>
      <c r="F459" s="302"/>
      <c r="G459" s="302"/>
      <c r="H459" s="302"/>
      <c r="I459" s="302"/>
      <c r="J459" s="302"/>
    </row>
    <row r="460" spans="1:10" ht="15">
      <c r="A460" s="51" t="s">
        <v>301</v>
      </c>
      <c r="B460" s="51"/>
      <c r="C460" s="53"/>
      <c r="D460" s="52" t="s">
        <v>222</v>
      </c>
      <c r="E460" s="81"/>
      <c r="F460" s="51"/>
      <c r="G460" s="51"/>
      <c r="H460" s="51"/>
      <c r="I460" s="51"/>
      <c r="J460" s="51"/>
    </row>
    <row r="461" spans="1:7" ht="15">
      <c r="A461" s="298" t="s">
        <v>322</v>
      </c>
      <c r="B461" s="298"/>
      <c r="C461" s="70" t="s">
        <v>340</v>
      </c>
      <c r="D461" s="70"/>
      <c r="E461" s="83"/>
      <c r="F461" s="56"/>
      <c r="G461" s="56"/>
    </row>
    <row r="462" spans="1:6" ht="15">
      <c r="A462" s="10"/>
      <c r="B462" s="10"/>
      <c r="C462" s="10"/>
      <c r="D462" s="10"/>
      <c r="E462" s="82"/>
      <c r="F462" s="10"/>
    </row>
    <row r="463" ht="15">
      <c r="A463" s="7"/>
    </row>
    <row r="464" spans="1:6" ht="15">
      <c r="A464" s="261" t="s">
        <v>77</v>
      </c>
      <c r="B464" s="261" t="s">
        <v>0</v>
      </c>
      <c r="C464" s="261" t="s">
        <v>166</v>
      </c>
      <c r="D464" s="261" t="s">
        <v>167</v>
      </c>
      <c r="E464" s="261" t="s">
        <v>168</v>
      </c>
      <c r="F464" s="28" t="s">
        <v>89</v>
      </c>
    </row>
    <row r="465" spans="1:6" ht="30">
      <c r="A465" s="261"/>
      <c r="B465" s="261"/>
      <c r="C465" s="261"/>
      <c r="D465" s="261"/>
      <c r="E465" s="261"/>
      <c r="F465" s="28" t="s">
        <v>216</v>
      </c>
    </row>
    <row r="466" spans="1:6" ht="15">
      <c r="A466" s="28">
        <v>1</v>
      </c>
      <c r="B466" s="28">
        <v>2</v>
      </c>
      <c r="C466" s="28">
        <v>3</v>
      </c>
      <c r="D466" s="28">
        <v>4</v>
      </c>
      <c r="E466" s="28">
        <v>5</v>
      </c>
      <c r="F466" s="28">
        <v>6</v>
      </c>
    </row>
    <row r="467" spans="1:6" ht="30">
      <c r="A467" s="77">
        <v>1</v>
      </c>
      <c r="B467" s="77" t="s">
        <v>169</v>
      </c>
      <c r="C467" s="85">
        <f>C468</f>
        <v>144604</v>
      </c>
      <c r="D467" s="84"/>
      <c r="E467" s="67"/>
      <c r="F467" s="91">
        <f>F468</f>
        <v>816000</v>
      </c>
    </row>
    <row r="468" spans="1:6" ht="30">
      <c r="A468" s="77"/>
      <c r="B468" s="80" t="s">
        <v>148</v>
      </c>
      <c r="C468" s="85">
        <f>C469+C470</f>
        <v>144604</v>
      </c>
      <c r="D468" s="84"/>
      <c r="E468" s="84"/>
      <c r="F468" s="67">
        <f>F469+F470</f>
        <v>816000</v>
      </c>
    </row>
    <row r="469" spans="1:6" ht="15">
      <c r="A469" s="77"/>
      <c r="B469" s="77" t="s">
        <v>341</v>
      </c>
      <c r="C469" s="85">
        <v>127592</v>
      </c>
      <c r="D469" s="84">
        <v>5.643</v>
      </c>
      <c r="E469" s="67"/>
      <c r="F469" s="67">
        <v>720000</v>
      </c>
    </row>
    <row r="470" spans="1:16" ht="18" customHeight="1">
      <c r="A470" s="77"/>
      <c r="B470" s="77" t="s">
        <v>342</v>
      </c>
      <c r="C470" s="85">
        <v>17012</v>
      </c>
      <c r="D470" s="84">
        <v>5.643</v>
      </c>
      <c r="E470" s="67"/>
      <c r="F470" s="67">
        <v>96000</v>
      </c>
    </row>
    <row r="471" spans="1:6" ht="15">
      <c r="A471" s="77">
        <v>2</v>
      </c>
      <c r="B471" s="77" t="s">
        <v>170</v>
      </c>
      <c r="C471" s="85"/>
      <c r="D471" s="84"/>
      <c r="E471" s="67"/>
      <c r="F471" s="91">
        <f>F472</f>
        <v>2572000</v>
      </c>
    </row>
    <row r="472" spans="1:6" ht="30">
      <c r="A472" s="77"/>
      <c r="B472" s="80" t="s">
        <v>148</v>
      </c>
      <c r="C472" s="85">
        <f>C473+C474</f>
        <v>1525.895</v>
      </c>
      <c r="D472" s="84"/>
      <c r="E472" s="67"/>
      <c r="F472" s="67">
        <f>F473+F474</f>
        <v>2572000</v>
      </c>
    </row>
    <row r="473" spans="1:6" ht="15">
      <c r="A473" s="77"/>
      <c r="B473" s="77" t="s">
        <v>341</v>
      </c>
      <c r="C473" s="85">
        <v>1419.895</v>
      </c>
      <c r="D473" s="84">
        <v>1685.335</v>
      </c>
      <c r="E473" s="67">
        <v>0</v>
      </c>
      <c r="F473" s="67">
        <v>2393000</v>
      </c>
    </row>
    <row r="474" spans="1:6" ht="18" customHeight="1">
      <c r="A474" s="77"/>
      <c r="B474" s="77" t="s">
        <v>342</v>
      </c>
      <c r="C474" s="85">
        <v>106</v>
      </c>
      <c r="D474" s="84">
        <v>1685.335</v>
      </c>
      <c r="E474" s="67">
        <v>0</v>
      </c>
      <c r="F474" s="67">
        <v>179000</v>
      </c>
    </row>
    <row r="475" spans="1:6" ht="30">
      <c r="A475" s="77">
        <v>3</v>
      </c>
      <c r="B475" s="77" t="s">
        <v>171</v>
      </c>
      <c r="C475" s="85"/>
      <c r="D475" s="84"/>
      <c r="E475" s="67"/>
      <c r="F475" s="67">
        <f>C475-D475-E475</f>
        <v>0</v>
      </c>
    </row>
    <row r="476" spans="1:6" ht="30">
      <c r="A476" s="77"/>
      <c r="B476" s="80" t="s">
        <v>148</v>
      </c>
      <c r="C476" s="85"/>
      <c r="D476" s="84"/>
      <c r="E476" s="67"/>
      <c r="F476" s="67">
        <f>C476-D476-E476</f>
        <v>0</v>
      </c>
    </row>
    <row r="477" spans="1:6" ht="15">
      <c r="A477" s="77"/>
      <c r="B477" s="77" t="s">
        <v>341</v>
      </c>
      <c r="C477" s="85"/>
      <c r="D477" s="84"/>
      <c r="E477" s="67"/>
      <c r="F477" s="67">
        <f>C477-D477-E477</f>
        <v>0</v>
      </c>
    </row>
    <row r="478" spans="1:6" ht="18" customHeight="1">
      <c r="A478" s="77"/>
      <c r="B478" s="77" t="s">
        <v>342</v>
      </c>
      <c r="C478" s="85"/>
      <c r="D478" s="84"/>
      <c r="E478" s="67"/>
      <c r="F478" s="67">
        <f>C478-D478-E478</f>
        <v>0</v>
      </c>
    </row>
    <row r="479" spans="1:6" ht="30">
      <c r="A479" s="77">
        <v>4</v>
      </c>
      <c r="B479" s="77" t="s">
        <v>172</v>
      </c>
      <c r="C479" s="85"/>
      <c r="D479" s="84"/>
      <c r="E479" s="67"/>
      <c r="F479" s="91">
        <f>F480</f>
        <v>124000</v>
      </c>
    </row>
    <row r="480" spans="1:6" ht="30">
      <c r="A480" s="77"/>
      <c r="B480" s="80" t="s">
        <v>148</v>
      </c>
      <c r="C480" s="85">
        <f>C481+C482</f>
        <v>5519</v>
      </c>
      <c r="D480" s="84"/>
      <c r="E480" s="67"/>
      <c r="F480" s="67">
        <f>F481+F482</f>
        <v>124000</v>
      </c>
    </row>
    <row r="481" spans="1:6" ht="15">
      <c r="A481" s="77"/>
      <c r="B481" s="77" t="s">
        <v>341</v>
      </c>
      <c r="C481" s="85">
        <v>3783</v>
      </c>
      <c r="D481" s="84">
        <v>22.467</v>
      </c>
      <c r="E481" s="67"/>
      <c r="F481" s="67">
        <v>85000</v>
      </c>
    </row>
    <row r="482" spans="1:6" ht="18" customHeight="1">
      <c r="A482" s="77"/>
      <c r="B482" s="77" t="s">
        <v>342</v>
      </c>
      <c r="C482" s="85">
        <v>1736</v>
      </c>
      <c r="D482" s="84">
        <v>22.467</v>
      </c>
      <c r="E482" s="67"/>
      <c r="F482" s="67">
        <v>39000</v>
      </c>
    </row>
    <row r="483" spans="1:6" ht="15">
      <c r="A483" s="77">
        <v>5</v>
      </c>
      <c r="B483" s="65" t="s">
        <v>173</v>
      </c>
      <c r="C483" s="85"/>
      <c r="D483" s="84"/>
      <c r="E483" s="67"/>
      <c r="F483" s="91">
        <f>F484</f>
        <v>124000</v>
      </c>
    </row>
    <row r="484" spans="1:6" ht="30">
      <c r="A484" s="77"/>
      <c r="B484" s="80" t="s">
        <v>148</v>
      </c>
      <c r="C484" s="85">
        <f>C485+C486</f>
        <v>5332</v>
      </c>
      <c r="D484" s="84"/>
      <c r="E484" s="67"/>
      <c r="F484" s="67">
        <f>F485+F486</f>
        <v>124000</v>
      </c>
    </row>
    <row r="485" spans="1:6" ht="15">
      <c r="A485" s="77"/>
      <c r="B485" s="77" t="s">
        <v>341</v>
      </c>
      <c r="C485" s="85">
        <v>3655</v>
      </c>
      <c r="D485" s="84">
        <v>23.258</v>
      </c>
      <c r="E485" s="67"/>
      <c r="F485" s="67">
        <v>85000</v>
      </c>
    </row>
    <row r="486" spans="1:6" ht="18" customHeight="1">
      <c r="A486" s="77"/>
      <c r="B486" s="77" t="s">
        <v>342</v>
      </c>
      <c r="C486" s="85">
        <v>1677</v>
      </c>
      <c r="D486" s="84">
        <v>23.258</v>
      </c>
      <c r="E486" s="67"/>
      <c r="F486" s="67">
        <v>39000</v>
      </c>
    </row>
    <row r="487" spans="1:6" ht="15">
      <c r="A487" s="77"/>
      <c r="B487" s="65" t="s">
        <v>87</v>
      </c>
      <c r="C487" s="67" t="s">
        <v>18</v>
      </c>
      <c r="D487" s="67" t="s">
        <v>18</v>
      </c>
      <c r="E487" s="67" t="s">
        <v>18</v>
      </c>
      <c r="F487" s="91">
        <f>F467+F471+F475+F479+F483</f>
        <v>3636000</v>
      </c>
    </row>
    <row r="488" spans="1:16" ht="15">
      <c r="A488" s="7"/>
      <c r="D488" s="68"/>
      <c r="F488" s="68"/>
    </row>
    <row r="489" spans="1:10" ht="15">
      <c r="A489" s="51" t="s">
        <v>300</v>
      </c>
      <c r="C489" s="302" t="s">
        <v>337</v>
      </c>
      <c r="D489" s="302"/>
      <c r="E489" s="302"/>
      <c r="F489" s="302"/>
      <c r="G489" s="302"/>
      <c r="H489" s="302"/>
      <c r="I489" s="302"/>
      <c r="J489" s="302"/>
    </row>
    <row r="490" spans="1:10" ht="15">
      <c r="A490" s="51" t="s">
        <v>301</v>
      </c>
      <c r="B490" s="51"/>
      <c r="C490" s="53"/>
      <c r="D490" s="52" t="s">
        <v>444</v>
      </c>
      <c r="E490" s="81"/>
      <c r="F490" s="51"/>
      <c r="G490" s="51"/>
      <c r="H490" s="51"/>
      <c r="I490" s="51"/>
      <c r="J490" s="51"/>
    </row>
    <row r="491" spans="1:7" ht="15">
      <c r="A491" s="298" t="s">
        <v>322</v>
      </c>
      <c r="B491" s="298"/>
      <c r="C491" s="70"/>
      <c r="D491" s="70"/>
      <c r="E491" s="83"/>
      <c r="F491" s="56"/>
      <c r="G491" s="56"/>
    </row>
    <row r="492" spans="1:6" ht="15" hidden="1">
      <c r="A492" s="301" t="s">
        <v>174</v>
      </c>
      <c r="B492" s="301"/>
      <c r="C492" s="301"/>
      <c r="D492" s="301"/>
      <c r="E492" s="301"/>
      <c r="F492" s="301"/>
    </row>
    <row r="493" spans="1:6" ht="15" hidden="1">
      <c r="A493" s="301" t="s">
        <v>175</v>
      </c>
      <c r="B493" s="301"/>
      <c r="C493" s="301"/>
      <c r="D493" s="301"/>
      <c r="E493" s="301"/>
      <c r="F493" s="301"/>
    </row>
    <row r="494" ht="15.75" hidden="1" thickBot="1">
      <c r="A494" s="7"/>
    </row>
    <row r="495" spans="1:5" ht="45.75" hidden="1" thickBot="1">
      <c r="A495" s="13" t="s">
        <v>77</v>
      </c>
      <c r="B495" s="1" t="s">
        <v>0</v>
      </c>
      <c r="C495" s="1" t="s">
        <v>176</v>
      </c>
      <c r="D495" s="1" t="s">
        <v>177</v>
      </c>
      <c r="E495" s="1" t="s">
        <v>178</v>
      </c>
    </row>
    <row r="496" spans="1:5" ht="15.75" hidden="1" thickBot="1">
      <c r="A496" s="2">
        <v>1</v>
      </c>
      <c r="B496" s="3">
        <v>2</v>
      </c>
      <c r="C496" s="3">
        <v>3</v>
      </c>
      <c r="D496" s="3">
        <v>4</v>
      </c>
      <c r="E496" s="3">
        <v>5</v>
      </c>
    </row>
    <row r="497" spans="1:16" ht="45.75" hidden="1" thickBot="1">
      <c r="A497" s="4"/>
      <c r="B497" s="5" t="s">
        <v>179</v>
      </c>
      <c r="C497" s="3" t="s">
        <v>18</v>
      </c>
      <c r="D497" s="3" t="s">
        <v>18</v>
      </c>
      <c r="E497" s="5"/>
    </row>
    <row r="498" spans="1:5" ht="15.75" hidden="1" thickBot="1">
      <c r="A498" s="4"/>
      <c r="B498" s="5"/>
      <c r="C498" s="5"/>
      <c r="D498" s="5"/>
      <c r="E498" s="5"/>
    </row>
    <row r="499" spans="1:5" ht="45.75" hidden="1" thickBot="1">
      <c r="A499" s="4"/>
      <c r="B499" s="5" t="s">
        <v>180</v>
      </c>
      <c r="C499" s="3" t="s">
        <v>18</v>
      </c>
      <c r="D499" s="3" t="s">
        <v>18</v>
      </c>
      <c r="E499" s="5"/>
    </row>
    <row r="500" spans="1:5" ht="15.75" hidden="1" thickBot="1">
      <c r="A500" s="4"/>
      <c r="B500" s="5"/>
      <c r="C500" s="5"/>
      <c r="D500" s="5"/>
      <c r="E500" s="5"/>
    </row>
    <row r="501" spans="1:5" ht="15.75" hidden="1" thickBot="1">
      <c r="A501" s="4"/>
      <c r="B501" s="5" t="s">
        <v>87</v>
      </c>
      <c r="C501" s="3" t="s">
        <v>18</v>
      </c>
      <c r="D501" s="3" t="s">
        <v>18</v>
      </c>
      <c r="E501" s="3" t="s">
        <v>18</v>
      </c>
    </row>
    <row r="502" spans="1:5" ht="15">
      <c r="A502" s="78"/>
      <c r="B502" s="78"/>
      <c r="C502" s="79"/>
      <c r="D502" s="79"/>
      <c r="E502" s="79"/>
    </row>
    <row r="503" spans="1:6" ht="15">
      <c r="A503" s="261" t="s">
        <v>77</v>
      </c>
      <c r="B503" s="261" t="s">
        <v>0</v>
      </c>
      <c r="C503" s="261" t="s">
        <v>166</v>
      </c>
      <c r="D503" s="261" t="s">
        <v>167</v>
      </c>
      <c r="E503" s="261" t="s">
        <v>168</v>
      </c>
      <c r="F503" s="28" t="s">
        <v>89</v>
      </c>
    </row>
    <row r="504" spans="1:6" ht="30">
      <c r="A504" s="261"/>
      <c r="B504" s="261"/>
      <c r="C504" s="261"/>
      <c r="D504" s="261"/>
      <c r="E504" s="261"/>
      <c r="F504" s="28" t="s">
        <v>216</v>
      </c>
    </row>
    <row r="505" spans="1:6" ht="15">
      <c r="A505" s="28">
        <v>1</v>
      </c>
      <c r="B505" s="28">
        <v>2</v>
      </c>
      <c r="C505" s="28">
        <v>3</v>
      </c>
      <c r="D505" s="28">
        <v>4</v>
      </c>
      <c r="E505" s="28">
        <v>5</v>
      </c>
      <c r="F505" s="28">
        <v>6</v>
      </c>
    </row>
    <row r="506" spans="1:16" ht="30">
      <c r="A506" s="77">
        <v>1</v>
      </c>
      <c r="B506" s="77" t="s">
        <v>169</v>
      </c>
      <c r="C506" s="85">
        <v>18356</v>
      </c>
      <c r="D506" s="84"/>
      <c r="E506" s="67"/>
      <c r="F506" s="91">
        <v>103581.47</v>
      </c>
    </row>
    <row r="507" spans="1:6" ht="30">
      <c r="A507" s="77"/>
      <c r="B507" s="80" t="s">
        <v>148</v>
      </c>
      <c r="C507" s="85"/>
      <c r="D507" s="84"/>
      <c r="E507" s="84"/>
      <c r="F507" s="67"/>
    </row>
    <row r="508" spans="1:6" ht="15">
      <c r="A508" s="77"/>
      <c r="B508" s="77" t="s">
        <v>341</v>
      </c>
      <c r="C508" s="85">
        <v>18356</v>
      </c>
      <c r="D508" s="84">
        <v>5.643</v>
      </c>
      <c r="E508" s="67"/>
      <c r="F508" s="67">
        <v>103581.47</v>
      </c>
    </row>
    <row r="509" spans="1:6" ht="15">
      <c r="A509" s="77">
        <v>2</v>
      </c>
      <c r="B509" s="77" t="s">
        <v>170</v>
      </c>
      <c r="C509" s="85">
        <v>27</v>
      </c>
      <c r="D509" s="84"/>
      <c r="E509" s="67"/>
      <c r="F509" s="91">
        <v>45000</v>
      </c>
    </row>
    <row r="510" spans="1:6" ht="30">
      <c r="A510" s="77"/>
      <c r="B510" s="80" t="s">
        <v>148</v>
      </c>
      <c r="C510" s="85"/>
      <c r="D510" s="84"/>
      <c r="E510" s="67"/>
      <c r="F510" s="67"/>
    </row>
    <row r="511" spans="1:6" ht="15">
      <c r="A511" s="77"/>
      <c r="B511" s="77" t="s">
        <v>341</v>
      </c>
      <c r="C511" s="85">
        <v>26.7</v>
      </c>
      <c r="D511" s="84">
        <v>1685.335</v>
      </c>
      <c r="E511" s="67">
        <v>0</v>
      </c>
      <c r="F511" s="67">
        <v>45000</v>
      </c>
    </row>
    <row r="512" spans="1:6" ht="30">
      <c r="A512" s="77">
        <v>4</v>
      </c>
      <c r="B512" s="77" t="s">
        <v>172</v>
      </c>
      <c r="C512" s="85">
        <v>67</v>
      </c>
      <c r="D512" s="84"/>
      <c r="E512" s="67"/>
      <c r="F512" s="91">
        <v>1500</v>
      </c>
    </row>
    <row r="513" spans="1:6" ht="30">
      <c r="A513" s="77"/>
      <c r="B513" s="80" t="s">
        <v>148</v>
      </c>
      <c r="C513" s="85"/>
      <c r="D513" s="84"/>
      <c r="E513" s="67"/>
      <c r="F513" s="67"/>
    </row>
    <row r="514" spans="1:6" ht="15">
      <c r="A514" s="77"/>
      <c r="B514" s="77" t="s">
        <v>341</v>
      </c>
      <c r="C514" s="85">
        <v>67</v>
      </c>
      <c r="D514" s="84">
        <v>22.467</v>
      </c>
      <c r="E514" s="67"/>
      <c r="F514" s="67">
        <v>1500</v>
      </c>
    </row>
    <row r="515" spans="1:6" ht="15">
      <c r="A515" s="77">
        <v>5</v>
      </c>
      <c r="B515" s="65" t="s">
        <v>173</v>
      </c>
      <c r="C515" s="85">
        <v>64</v>
      </c>
      <c r="D515" s="84"/>
      <c r="E515" s="67"/>
      <c r="F515" s="91">
        <v>1500</v>
      </c>
    </row>
    <row r="516" spans="1:6" ht="30">
      <c r="A516" s="77"/>
      <c r="B516" s="80" t="s">
        <v>148</v>
      </c>
      <c r="C516" s="85"/>
      <c r="D516" s="84"/>
      <c r="E516" s="67"/>
      <c r="F516" s="67"/>
    </row>
    <row r="517" spans="1:6" ht="15">
      <c r="A517" s="77"/>
      <c r="B517" s="77" t="s">
        <v>341</v>
      </c>
      <c r="C517" s="85">
        <v>64</v>
      </c>
      <c r="D517" s="84">
        <v>23.258</v>
      </c>
      <c r="E517" s="67"/>
      <c r="F517" s="67">
        <v>1500</v>
      </c>
    </row>
    <row r="518" spans="1:6" ht="15">
      <c r="A518" s="77"/>
      <c r="B518" s="65" t="s">
        <v>87</v>
      </c>
      <c r="C518" s="67" t="s">
        <v>18</v>
      </c>
      <c r="D518" s="67" t="s">
        <v>18</v>
      </c>
      <c r="E518" s="67" t="s">
        <v>18</v>
      </c>
      <c r="F518" s="91">
        <v>151581.47</v>
      </c>
    </row>
    <row r="519" spans="1:6" ht="15">
      <c r="A519" s="78"/>
      <c r="B519" s="113"/>
      <c r="C519" s="111"/>
      <c r="D519" s="111"/>
      <c r="E519" s="111"/>
      <c r="F519" s="112"/>
    </row>
    <row r="520" spans="1:10" ht="15">
      <c r="A520" s="51" t="s">
        <v>300</v>
      </c>
      <c r="C520" s="302" t="s">
        <v>337</v>
      </c>
      <c r="D520" s="302"/>
      <c r="E520" s="302"/>
      <c r="F520" s="302"/>
      <c r="G520" s="302"/>
      <c r="H520" s="302"/>
      <c r="I520" s="302"/>
      <c r="J520" s="302"/>
    </row>
    <row r="521" spans="1:10" ht="15">
      <c r="A521" s="51" t="s">
        <v>301</v>
      </c>
      <c r="B521" s="51"/>
      <c r="C521" s="53"/>
      <c r="D521" s="52" t="s">
        <v>445</v>
      </c>
      <c r="E521" s="81"/>
      <c r="F521" s="51"/>
      <c r="G521" s="51"/>
      <c r="H521" s="51"/>
      <c r="I521" s="51"/>
      <c r="J521" s="51"/>
    </row>
    <row r="522" spans="1:7" ht="15" customHeight="1">
      <c r="A522" s="298" t="s">
        <v>322</v>
      </c>
      <c r="B522" s="298"/>
      <c r="C522" s="70"/>
      <c r="D522" s="70"/>
      <c r="E522" s="83"/>
      <c r="F522" s="56"/>
      <c r="G522" s="56"/>
    </row>
    <row r="523" spans="1:6" ht="15">
      <c r="A523" s="78"/>
      <c r="B523" s="113"/>
      <c r="C523" s="111"/>
      <c r="D523" s="111"/>
      <c r="E523" s="111"/>
      <c r="F523" s="112"/>
    </row>
    <row r="524" spans="1:6" ht="15">
      <c r="A524" s="261" t="s">
        <v>77</v>
      </c>
      <c r="B524" s="261" t="s">
        <v>0</v>
      </c>
      <c r="C524" s="261" t="s">
        <v>166</v>
      </c>
      <c r="D524" s="261" t="s">
        <v>167</v>
      </c>
      <c r="E524" s="261" t="s">
        <v>168</v>
      </c>
      <c r="F524" s="28" t="s">
        <v>89</v>
      </c>
    </row>
    <row r="525" spans="1:6" ht="30">
      <c r="A525" s="261"/>
      <c r="B525" s="261"/>
      <c r="C525" s="261"/>
      <c r="D525" s="261"/>
      <c r="E525" s="261"/>
      <c r="F525" s="28" t="s">
        <v>216</v>
      </c>
    </row>
    <row r="526" spans="1:6" ht="15">
      <c r="A526" s="28">
        <v>1</v>
      </c>
      <c r="B526" s="28">
        <v>2</v>
      </c>
      <c r="C526" s="28">
        <v>3</v>
      </c>
      <c r="D526" s="28">
        <v>4</v>
      </c>
      <c r="E526" s="28">
        <v>5</v>
      </c>
      <c r="F526" s="28">
        <v>6</v>
      </c>
    </row>
    <row r="527" spans="1:6" ht="30">
      <c r="A527" s="77">
        <v>1</v>
      </c>
      <c r="B527" s="77" t="s">
        <v>169</v>
      </c>
      <c r="C527" s="85">
        <f>C528</f>
        <v>26861</v>
      </c>
      <c r="D527" s="84"/>
      <c r="E527" s="67"/>
      <c r="F527" s="91">
        <v>96418.53</v>
      </c>
    </row>
    <row r="528" spans="1:6" ht="30">
      <c r="A528" s="77"/>
      <c r="B528" s="80" t="s">
        <v>148</v>
      </c>
      <c r="C528" s="85">
        <v>26861</v>
      </c>
      <c r="D528" s="84"/>
      <c r="E528" s="84"/>
      <c r="F528" s="67">
        <v>96418.53</v>
      </c>
    </row>
    <row r="529" spans="1:6" ht="15">
      <c r="A529" s="77"/>
      <c r="B529" s="77" t="s">
        <v>341</v>
      </c>
      <c r="C529" s="85">
        <v>26861</v>
      </c>
      <c r="D529" s="84">
        <v>5.643</v>
      </c>
      <c r="E529" s="67"/>
      <c r="F529" s="67">
        <v>96418.53</v>
      </c>
    </row>
    <row r="530" spans="1:6" ht="15">
      <c r="A530" s="77"/>
      <c r="B530" s="65" t="s">
        <v>87</v>
      </c>
      <c r="C530" s="67"/>
      <c r="D530" s="67"/>
      <c r="E530" s="67"/>
      <c r="F530" s="91">
        <v>96418.53</v>
      </c>
    </row>
    <row r="531" ht="15">
      <c r="A531" s="7"/>
    </row>
    <row r="532" spans="1:6" ht="15">
      <c r="A532" s="301" t="s">
        <v>181</v>
      </c>
      <c r="B532" s="301"/>
      <c r="C532" s="301"/>
      <c r="D532" s="301"/>
      <c r="E532" s="301"/>
      <c r="F532" s="301"/>
    </row>
    <row r="533" spans="1:6" ht="15">
      <c r="A533" s="301" t="s">
        <v>369</v>
      </c>
      <c r="B533" s="301"/>
      <c r="C533" s="301"/>
      <c r="D533" s="301"/>
      <c r="E533" s="301"/>
      <c r="F533" s="301"/>
    </row>
    <row r="534" spans="1:6" ht="15">
      <c r="A534" s="10"/>
      <c r="B534" s="10"/>
      <c r="C534" s="10"/>
      <c r="D534" s="10"/>
      <c r="E534" s="10"/>
      <c r="F534" s="10"/>
    </row>
    <row r="535" spans="1:10" ht="26.25" customHeight="1">
      <c r="A535" s="51" t="s">
        <v>300</v>
      </c>
      <c r="C535" s="302" t="s">
        <v>337</v>
      </c>
      <c r="D535" s="302"/>
      <c r="E535" s="302"/>
      <c r="F535" s="302"/>
      <c r="G535" s="302"/>
      <c r="H535" s="302"/>
      <c r="I535" s="302"/>
      <c r="J535" s="302"/>
    </row>
    <row r="536" spans="1:10" ht="15">
      <c r="A536" s="51" t="s">
        <v>301</v>
      </c>
      <c r="B536" s="51"/>
      <c r="C536" s="53"/>
      <c r="D536" s="52" t="s">
        <v>222</v>
      </c>
      <c r="E536" s="81"/>
      <c r="F536" s="51"/>
      <c r="G536" s="51"/>
      <c r="H536" s="51"/>
      <c r="I536" s="51"/>
      <c r="J536" s="51"/>
    </row>
    <row r="537" spans="1:7" ht="15">
      <c r="A537" s="298" t="s">
        <v>322</v>
      </c>
      <c r="B537" s="298"/>
      <c r="C537" s="70" t="s">
        <v>343</v>
      </c>
      <c r="D537" s="70"/>
      <c r="E537" s="83"/>
      <c r="F537" s="56"/>
      <c r="G537" s="56"/>
    </row>
    <row r="538" ht="15">
      <c r="A538" s="7"/>
    </row>
    <row r="539" spans="1:5" ht="45">
      <c r="A539" s="28" t="s">
        <v>77</v>
      </c>
      <c r="B539" s="28" t="s">
        <v>88</v>
      </c>
      <c r="C539" s="28" t="s">
        <v>182</v>
      </c>
      <c r="D539" s="28" t="s">
        <v>183</v>
      </c>
      <c r="E539" s="28" t="s">
        <v>184</v>
      </c>
    </row>
    <row r="540" spans="1:5" ht="15">
      <c r="A540" s="28">
        <v>1</v>
      </c>
      <c r="B540" s="28">
        <v>2</v>
      </c>
      <c r="C540" s="28">
        <v>3</v>
      </c>
      <c r="D540" s="28">
        <v>4</v>
      </c>
      <c r="E540" s="28">
        <v>5</v>
      </c>
    </row>
    <row r="541" spans="1:5" ht="60">
      <c r="A541" s="28">
        <v>1</v>
      </c>
      <c r="B541" s="77" t="s">
        <v>185</v>
      </c>
      <c r="C541" s="28" t="s">
        <v>18</v>
      </c>
      <c r="D541" s="28" t="s">
        <v>18</v>
      </c>
      <c r="E541" s="25">
        <v>471300</v>
      </c>
    </row>
    <row r="542" spans="1:5" ht="15" hidden="1">
      <c r="A542" s="77"/>
      <c r="B542" s="80" t="s">
        <v>186</v>
      </c>
      <c r="C542" s="77"/>
      <c r="D542" s="77">
        <v>0</v>
      </c>
      <c r="E542" s="30"/>
    </row>
    <row r="543" spans="1:5" ht="75">
      <c r="A543" s="93" t="s">
        <v>375</v>
      </c>
      <c r="B543" s="80" t="s">
        <v>187</v>
      </c>
      <c r="C543" s="77" t="s">
        <v>389</v>
      </c>
      <c r="D543" s="77">
        <v>4</v>
      </c>
      <c r="E543" s="30">
        <v>39800</v>
      </c>
    </row>
    <row r="544" spans="1:5" ht="75" hidden="1">
      <c r="A544" s="93"/>
      <c r="B544" s="80" t="s">
        <v>189</v>
      </c>
      <c r="C544" s="77"/>
      <c r="D544" s="77"/>
      <c r="E544" s="30"/>
    </row>
    <row r="545" spans="1:5" ht="30">
      <c r="A545" s="93" t="s">
        <v>376</v>
      </c>
      <c r="B545" s="80" t="s">
        <v>379</v>
      </c>
      <c r="C545" s="77"/>
      <c r="D545" s="77"/>
      <c r="E545" s="30">
        <v>431500</v>
      </c>
    </row>
    <row r="546" spans="1:5" ht="45">
      <c r="A546" s="93"/>
      <c r="B546" s="80" t="s">
        <v>380</v>
      </c>
      <c r="C546" s="263" t="s">
        <v>388</v>
      </c>
      <c r="D546" s="77">
        <v>2</v>
      </c>
      <c r="E546" s="30">
        <v>31200</v>
      </c>
    </row>
    <row r="547" spans="1:5" ht="30">
      <c r="A547" s="93"/>
      <c r="B547" s="80" t="s">
        <v>381</v>
      </c>
      <c r="C547" s="264"/>
      <c r="D547" s="77">
        <v>4</v>
      </c>
      <c r="E547" s="30">
        <v>24600</v>
      </c>
    </row>
    <row r="548" spans="1:5" ht="60">
      <c r="A548" s="93"/>
      <c r="B548" s="80" t="s">
        <v>382</v>
      </c>
      <c r="C548" s="264"/>
      <c r="D548" s="77">
        <v>4</v>
      </c>
      <c r="E548" s="30">
        <v>33800</v>
      </c>
    </row>
    <row r="549" spans="1:5" ht="30">
      <c r="A549" s="93"/>
      <c r="B549" s="80" t="s">
        <v>383</v>
      </c>
      <c r="C549" s="264"/>
      <c r="D549" s="77">
        <v>4</v>
      </c>
      <c r="E549" s="30">
        <v>119200</v>
      </c>
    </row>
    <row r="550" spans="1:5" ht="30">
      <c r="A550" s="93"/>
      <c r="B550" s="80" t="s">
        <v>384</v>
      </c>
      <c r="C550" s="264"/>
      <c r="D550" s="77">
        <v>4</v>
      </c>
      <c r="E550" s="30">
        <v>64900</v>
      </c>
    </row>
    <row r="551" spans="1:5" ht="60">
      <c r="A551" s="93"/>
      <c r="B551" s="80" t="s">
        <v>385</v>
      </c>
      <c r="C551" s="264"/>
      <c r="D551" s="77">
        <v>4</v>
      </c>
      <c r="E551" s="30">
        <v>115900</v>
      </c>
    </row>
    <row r="552" spans="1:5" ht="45">
      <c r="A552" s="93"/>
      <c r="B552" s="80" t="s">
        <v>386</v>
      </c>
      <c r="C552" s="264"/>
      <c r="D552" s="77">
        <v>4</v>
      </c>
      <c r="E552" s="30">
        <v>40000</v>
      </c>
    </row>
    <row r="553" spans="1:5" ht="45">
      <c r="A553" s="93"/>
      <c r="B553" s="80" t="s">
        <v>387</v>
      </c>
      <c r="C553" s="265"/>
      <c r="D553" s="77">
        <v>4</v>
      </c>
      <c r="E553" s="30">
        <v>1900</v>
      </c>
    </row>
    <row r="554" spans="1:5" ht="45">
      <c r="A554" s="28">
        <v>2</v>
      </c>
      <c r="B554" s="77" t="s">
        <v>191</v>
      </c>
      <c r="C554" s="28" t="s">
        <v>18</v>
      </c>
      <c r="D554" s="28" t="s">
        <v>18</v>
      </c>
      <c r="E554" s="25">
        <v>60600</v>
      </c>
    </row>
    <row r="555" spans="1:5" ht="60" hidden="1">
      <c r="A555" s="77"/>
      <c r="B555" s="80" t="s">
        <v>192</v>
      </c>
      <c r="C555" s="77">
        <v>0</v>
      </c>
      <c r="D555" s="77"/>
      <c r="E555" s="30"/>
    </row>
    <row r="556" spans="1:5" ht="15" hidden="1">
      <c r="A556" s="77"/>
      <c r="B556" s="80" t="s">
        <v>193</v>
      </c>
      <c r="C556" s="77">
        <v>0</v>
      </c>
      <c r="D556" s="77"/>
      <c r="E556" s="30"/>
    </row>
    <row r="557" spans="1:5" ht="15" hidden="1">
      <c r="A557" s="77"/>
      <c r="B557" s="80" t="s">
        <v>190</v>
      </c>
      <c r="C557" s="77">
        <v>0</v>
      </c>
      <c r="D557" s="77"/>
      <c r="E557" s="30"/>
    </row>
    <row r="558" spans="1:5" ht="45">
      <c r="A558" s="29" t="s">
        <v>377</v>
      </c>
      <c r="B558" s="77" t="s">
        <v>371</v>
      </c>
      <c r="C558" s="28" t="s">
        <v>18</v>
      </c>
      <c r="D558" s="28" t="s">
        <v>18</v>
      </c>
      <c r="E558" s="30"/>
    </row>
    <row r="559" spans="1:5" ht="75">
      <c r="A559" s="93" t="s">
        <v>378</v>
      </c>
      <c r="B559" s="80" t="s">
        <v>370</v>
      </c>
      <c r="C559" s="77" t="s">
        <v>389</v>
      </c>
      <c r="D559" s="77">
        <v>4</v>
      </c>
      <c r="E559" s="30">
        <v>60600</v>
      </c>
    </row>
    <row r="560" spans="1:5" ht="75" hidden="1">
      <c r="A560" s="77"/>
      <c r="B560" s="80" t="s">
        <v>194</v>
      </c>
      <c r="C560" s="77"/>
      <c r="D560" s="77"/>
      <c r="E560" s="30"/>
    </row>
    <row r="561" spans="1:5" ht="90">
      <c r="A561" s="28">
        <v>3</v>
      </c>
      <c r="B561" s="77" t="s">
        <v>195</v>
      </c>
      <c r="C561" s="28" t="s">
        <v>18</v>
      </c>
      <c r="D561" s="28" t="s">
        <v>18</v>
      </c>
      <c r="E561" s="25">
        <v>231200</v>
      </c>
    </row>
    <row r="562" spans="1:5" ht="21" customHeight="1">
      <c r="A562" s="28"/>
      <c r="B562" s="77" t="s">
        <v>344</v>
      </c>
      <c r="C562" s="263" t="s">
        <v>389</v>
      </c>
      <c r="D562" s="28">
        <v>4</v>
      </c>
      <c r="E562" s="30">
        <v>36500</v>
      </c>
    </row>
    <row r="563" spans="1:5" ht="15">
      <c r="A563" s="28"/>
      <c r="B563" s="77" t="s">
        <v>345</v>
      </c>
      <c r="C563" s="264"/>
      <c r="D563" s="28">
        <v>4</v>
      </c>
      <c r="E563" s="30">
        <v>36500</v>
      </c>
    </row>
    <row r="564" spans="1:5" ht="15">
      <c r="A564" s="28"/>
      <c r="B564" s="77" t="s">
        <v>346</v>
      </c>
      <c r="C564" s="264"/>
      <c r="D564" s="28">
        <v>4</v>
      </c>
      <c r="E564" s="30">
        <v>72000</v>
      </c>
    </row>
    <row r="565" spans="1:5" ht="18" customHeight="1">
      <c r="A565" s="28"/>
      <c r="B565" s="77" t="s">
        <v>372</v>
      </c>
      <c r="C565" s="264"/>
      <c r="D565" s="28">
        <v>4</v>
      </c>
      <c r="E565" s="30">
        <v>9300</v>
      </c>
    </row>
    <row r="566" spans="1:5" ht="15">
      <c r="A566" s="28"/>
      <c r="B566" s="77" t="s">
        <v>373</v>
      </c>
      <c r="C566" s="264"/>
      <c r="D566" s="28">
        <v>4</v>
      </c>
      <c r="E566" s="30">
        <v>17300</v>
      </c>
    </row>
    <row r="567" spans="1:5" ht="30">
      <c r="A567" s="28"/>
      <c r="B567" s="77" t="s">
        <v>374</v>
      </c>
      <c r="C567" s="265"/>
      <c r="D567" s="28">
        <v>1</v>
      </c>
      <c r="E567" s="30">
        <v>59600</v>
      </c>
    </row>
    <row r="568" spans="1:5" ht="15">
      <c r="A568" s="77"/>
      <c r="B568" s="77" t="s">
        <v>87</v>
      </c>
      <c r="C568" s="28" t="s">
        <v>18</v>
      </c>
      <c r="D568" s="28" t="s">
        <v>18</v>
      </c>
      <c r="E568" s="25">
        <v>763100</v>
      </c>
    </row>
    <row r="569" ht="15">
      <c r="A569" s="7"/>
    </row>
    <row r="570" spans="1:10" ht="26.25" customHeight="1">
      <c r="A570" s="51" t="s">
        <v>300</v>
      </c>
      <c r="C570" s="302" t="s">
        <v>337</v>
      </c>
      <c r="D570" s="302"/>
      <c r="E570" s="302"/>
      <c r="F570" s="302"/>
      <c r="G570" s="302"/>
      <c r="H570" s="302"/>
      <c r="I570" s="302"/>
      <c r="J570" s="302"/>
    </row>
    <row r="571" spans="1:10" ht="15">
      <c r="A571" s="51" t="s">
        <v>301</v>
      </c>
      <c r="B571" s="51"/>
      <c r="C571" s="53"/>
      <c r="D571" s="52" t="s">
        <v>222</v>
      </c>
      <c r="E571" s="81"/>
      <c r="F571" s="51"/>
      <c r="G571" s="51"/>
      <c r="H571" s="51"/>
      <c r="I571" s="51"/>
      <c r="J571" s="51"/>
    </row>
    <row r="572" spans="1:7" ht="15">
      <c r="A572" s="298" t="s">
        <v>391</v>
      </c>
      <c r="B572" s="298"/>
      <c r="C572" s="70" t="s">
        <v>390</v>
      </c>
      <c r="D572" s="70"/>
      <c r="E572" s="33"/>
      <c r="F572" s="33"/>
      <c r="G572" s="33"/>
    </row>
    <row r="573" ht="15">
      <c r="A573" s="7"/>
    </row>
    <row r="574" spans="1:5" ht="45">
      <c r="A574" s="28" t="s">
        <v>77</v>
      </c>
      <c r="B574" s="28" t="s">
        <v>88</v>
      </c>
      <c r="C574" s="28" t="s">
        <v>182</v>
      </c>
      <c r="D574" s="28" t="s">
        <v>183</v>
      </c>
      <c r="E574" s="28" t="s">
        <v>184</v>
      </c>
    </row>
    <row r="575" spans="1:5" ht="15">
      <c r="A575" s="28">
        <v>1</v>
      </c>
      <c r="B575" s="28">
        <v>2</v>
      </c>
      <c r="C575" s="28">
        <v>3</v>
      </c>
      <c r="D575" s="28">
        <v>4</v>
      </c>
      <c r="E575" s="28">
        <v>5</v>
      </c>
    </row>
    <row r="576" spans="1:5" ht="60">
      <c r="A576" s="28">
        <v>1</v>
      </c>
      <c r="B576" s="77" t="s">
        <v>185</v>
      </c>
      <c r="C576" s="28" t="s">
        <v>18</v>
      </c>
      <c r="D576" s="28" t="s">
        <v>18</v>
      </c>
      <c r="E576" s="30">
        <v>1439000</v>
      </c>
    </row>
    <row r="577" spans="1:5" ht="15" hidden="1">
      <c r="A577" s="77"/>
      <c r="B577" s="80" t="s">
        <v>186</v>
      </c>
      <c r="C577" s="77"/>
      <c r="D577" s="77">
        <v>0</v>
      </c>
      <c r="E577" s="30">
        <v>0</v>
      </c>
    </row>
    <row r="578" spans="1:5" ht="60" hidden="1">
      <c r="A578" s="77"/>
      <c r="B578" s="80" t="s">
        <v>187</v>
      </c>
      <c r="C578" s="77"/>
      <c r="D578" s="77"/>
      <c r="E578" s="30"/>
    </row>
    <row r="579" spans="1:5" ht="45" hidden="1">
      <c r="A579" s="77"/>
      <c r="B579" s="80" t="s">
        <v>188</v>
      </c>
      <c r="C579" s="77"/>
      <c r="D579" s="77"/>
      <c r="E579" s="30"/>
    </row>
    <row r="580" spans="1:5" ht="75" hidden="1">
      <c r="A580" s="77"/>
      <c r="B580" s="80" t="s">
        <v>189</v>
      </c>
      <c r="C580" s="77"/>
      <c r="D580" s="77"/>
      <c r="E580" s="30"/>
    </row>
    <row r="581" spans="1:5" ht="15">
      <c r="A581" s="77"/>
      <c r="B581" s="80" t="s">
        <v>190</v>
      </c>
      <c r="C581" s="77"/>
      <c r="D581" s="77"/>
      <c r="E581" s="30"/>
    </row>
    <row r="582" spans="1:5" ht="45">
      <c r="A582" s="77"/>
      <c r="B582" s="80" t="s">
        <v>395</v>
      </c>
      <c r="C582" s="77" t="s">
        <v>396</v>
      </c>
      <c r="D582" s="77">
        <v>4</v>
      </c>
      <c r="E582" s="30">
        <v>10000</v>
      </c>
    </row>
    <row r="583" spans="1:5" ht="15">
      <c r="A583" s="77"/>
      <c r="B583" s="80" t="s">
        <v>397</v>
      </c>
      <c r="C583" s="94"/>
      <c r="D583" s="94"/>
      <c r="E583" s="25">
        <v>10000</v>
      </c>
    </row>
    <row r="584" spans="1:5" ht="60">
      <c r="A584" s="77"/>
      <c r="B584" s="80" t="s">
        <v>398</v>
      </c>
      <c r="C584" s="77" t="s">
        <v>396</v>
      </c>
      <c r="D584" s="77">
        <v>2</v>
      </c>
      <c r="E584" s="30">
        <v>12700</v>
      </c>
    </row>
    <row r="585" spans="1:5" ht="15">
      <c r="A585" s="77"/>
      <c r="B585" s="80" t="s">
        <v>399</v>
      </c>
      <c r="C585" s="77" t="s">
        <v>341</v>
      </c>
      <c r="D585" s="77">
        <v>1</v>
      </c>
      <c r="E585" s="30">
        <v>365000</v>
      </c>
    </row>
    <row r="586" spans="1:5" ht="15">
      <c r="A586" s="77"/>
      <c r="B586" s="80" t="s">
        <v>400</v>
      </c>
      <c r="C586" s="77" t="s">
        <v>341</v>
      </c>
      <c r="D586" s="77">
        <v>1</v>
      </c>
      <c r="E586" s="30">
        <v>135000</v>
      </c>
    </row>
    <row r="587" spans="1:5" ht="15">
      <c r="A587" s="77"/>
      <c r="B587" s="80" t="s">
        <v>401</v>
      </c>
      <c r="C587" s="77"/>
      <c r="D587" s="77"/>
      <c r="E587" s="25">
        <v>512700</v>
      </c>
    </row>
    <row r="588" spans="1:5" ht="30">
      <c r="A588" s="77"/>
      <c r="B588" s="80" t="s">
        <v>392</v>
      </c>
      <c r="C588" s="77" t="s">
        <v>351</v>
      </c>
      <c r="D588" s="77">
        <v>1</v>
      </c>
      <c r="E588" s="30">
        <v>110000</v>
      </c>
    </row>
    <row r="589" spans="1:5" ht="30">
      <c r="A589" s="77"/>
      <c r="B589" s="80" t="s">
        <v>352</v>
      </c>
      <c r="C589" s="77" t="s">
        <v>341</v>
      </c>
      <c r="D589" s="77">
        <v>2</v>
      </c>
      <c r="E589" s="30">
        <v>630000</v>
      </c>
    </row>
    <row r="590" spans="1:5" ht="15">
      <c r="A590" s="77"/>
      <c r="B590" s="80" t="s">
        <v>393</v>
      </c>
      <c r="C590" s="77" t="s">
        <v>341</v>
      </c>
      <c r="D590" s="77">
        <v>2</v>
      </c>
      <c r="E590" s="30">
        <v>599000</v>
      </c>
    </row>
    <row r="591" spans="1:5" ht="45">
      <c r="A591" s="77"/>
      <c r="B591" s="80" t="s">
        <v>394</v>
      </c>
      <c r="C591" s="77" t="s">
        <v>341</v>
      </c>
      <c r="D591" s="77">
        <v>1</v>
      </c>
      <c r="E591" s="30">
        <v>100000</v>
      </c>
    </row>
    <row r="592" spans="1:5" ht="15">
      <c r="A592" s="77"/>
      <c r="B592" s="80" t="s">
        <v>402</v>
      </c>
      <c r="C592" s="77"/>
      <c r="D592" s="77"/>
      <c r="E592" s="30">
        <v>1439000</v>
      </c>
    </row>
    <row r="593" spans="1:5" ht="15">
      <c r="A593" s="77"/>
      <c r="B593" s="77" t="s">
        <v>87</v>
      </c>
      <c r="C593" s="28" t="s">
        <v>18</v>
      </c>
      <c r="D593" s="28" t="s">
        <v>18</v>
      </c>
      <c r="E593" s="25">
        <v>1961700</v>
      </c>
    </row>
    <row r="594" spans="1:5" ht="15">
      <c r="A594" s="7"/>
      <c r="E594" s="68"/>
    </row>
    <row r="595" spans="1:10" ht="15">
      <c r="A595" s="51" t="s">
        <v>300</v>
      </c>
      <c r="C595" s="302" t="s">
        <v>337</v>
      </c>
      <c r="D595" s="302"/>
      <c r="E595" s="302"/>
      <c r="F595" s="302"/>
      <c r="G595" s="302"/>
      <c r="H595" s="302"/>
      <c r="I595" s="302"/>
      <c r="J595" s="302"/>
    </row>
    <row r="596" spans="1:10" ht="15">
      <c r="A596" s="51" t="s">
        <v>301</v>
      </c>
      <c r="B596" s="51"/>
      <c r="C596" s="53"/>
      <c r="D596" s="52" t="s">
        <v>436</v>
      </c>
      <c r="E596" s="81"/>
      <c r="F596" s="51"/>
      <c r="G596" s="51"/>
      <c r="H596" s="51"/>
      <c r="I596" s="51"/>
      <c r="J596" s="51"/>
    </row>
    <row r="597" spans="1:7" ht="15">
      <c r="A597" s="298" t="s">
        <v>391</v>
      </c>
      <c r="B597" s="298"/>
      <c r="C597" s="70"/>
      <c r="D597" s="70"/>
      <c r="E597" s="33"/>
      <c r="F597" s="33"/>
      <c r="G597" s="33"/>
    </row>
    <row r="598" spans="1:5" ht="15">
      <c r="A598" s="7"/>
      <c r="E598" s="68"/>
    </row>
    <row r="599" spans="1:5" ht="45">
      <c r="A599" s="28" t="s">
        <v>77</v>
      </c>
      <c r="B599" s="28" t="s">
        <v>88</v>
      </c>
      <c r="C599" s="28" t="s">
        <v>182</v>
      </c>
      <c r="D599" s="28" t="s">
        <v>183</v>
      </c>
      <c r="E599" s="28" t="s">
        <v>184</v>
      </c>
    </row>
    <row r="600" spans="1:5" ht="15">
      <c r="A600" s="28">
        <v>1</v>
      </c>
      <c r="B600" s="28">
        <v>2</v>
      </c>
      <c r="C600" s="28">
        <v>3</v>
      </c>
      <c r="D600" s="28">
        <v>4</v>
      </c>
      <c r="E600" s="28">
        <v>5</v>
      </c>
    </row>
    <row r="601" spans="1:5" ht="60">
      <c r="A601" s="28">
        <v>1</v>
      </c>
      <c r="B601" s="77" t="s">
        <v>185</v>
      </c>
      <c r="C601" s="28" t="s">
        <v>18</v>
      </c>
      <c r="D601" s="28" t="s">
        <v>18</v>
      </c>
      <c r="E601" s="30">
        <v>14931.38</v>
      </c>
    </row>
    <row r="602" spans="1:5" ht="45">
      <c r="A602" s="77"/>
      <c r="B602" s="80" t="s">
        <v>188</v>
      </c>
      <c r="C602" s="77"/>
      <c r="D602" s="77">
        <v>1</v>
      </c>
      <c r="E602" s="30">
        <v>14000</v>
      </c>
    </row>
    <row r="603" spans="1:5" ht="15">
      <c r="A603" s="77">
        <v>2</v>
      </c>
      <c r="B603" s="80" t="s">
        <v>190</v>
      </c>
      <c r="C603" s="77"/>
      <c r="D603" s="77"/>
      <c r="E603" s="30">
        <v>931.38</v>
      </c>
    </row>
    <row r="604" spans="1:5" ht="45">
      <c r="A604" s="77"/>
      <c r="B604" s="80" t="s">
        <v>448</v>
      </c>
      <c r="C604" s="77"/>
      <c r="D604" s="77">
        <v>1</v>
      </c>
      <c r="E604" s="30">
        <v>931.38</v>
      </c>
    </row>
    <row r="605" spans="1:5" ht="15">
      <c r="A605" s="77"/>
      <c r="B605" s="80" t="s">
        <v>87</v>
      </c>
      <c r="C605" s="77"/>
      <c r="D605" s="77"/>
      <c r="E605" s="25">
        <v>14931.38</v>
      </c>
    </row>
    <row r="606" spans="1:5" ht="15">
      <c r="A606" s="78"/>
      <c r="B606" s="114"/>
      <c r="C606" s="78"/>
      <c r="D606" s="78"/>
      <c r="E606" s="115"/>
    </row>
    <row r="607" spans="1:10" ht="15">
      <c r="A607" s="51" t="s">
        <v>300</v>
      </c>
      <c r="C607" s="302" t="s">
        <v>337</v>
      </c>
      <c r="D607" s="302"/>
      <c r="E607" s="302"/>
      <c r="F607" s="302"/>
      <c r="G607" s="302"/>
      <c r="H607" s="302"/>
      <c r="I607" s="302"/>
      <c r="J607" s="302"/>
    </row>
    <row r="608" spans="1:10" ht="15">
      <c r="A608" s="51" t="s">
        <v>301</v>
      </c>
      <c r="B608" s="51"/>
      <c r="C608" s="53"/>
      <c r="D608" s="52" t="s">
        <v>472</v>
      </c>
      <c r="E608" s="81"/>
      <c r="F608" s="51"/>
      <c r="G608" s="51"/>
      <c r="H608" s="51"/>
      <c r="I608" s="51"/>
      <c r="J608" s="51"/>
    </row>
    <row r="609" spans="1:7" ht="15">
      <c r="A609" s="298" t="s">
        <v>322</v>
      </c>
      <c r="B609" s="298"/>
      <c r="C609" s="70"/>
      <c r="D609" s="70"/>
      <c r="E609" s="83"/>
      <c r="F609" s="56"/>
      <c r="G609" s="56"/>
    </row>
    <row r="610" spans="1:5" ht="15">
      <c r="A610" s="78"/>
      <c r="B610" s="114"/>
      <c r="C610" s="78"/>
      <c r="D610" s="78"/>
      <c r="E610" s="115"/>
    </row>
    <row r="611" spans="1:5" ht="45">
      <c r="A611" s="28" t="s">
        <v>77</v>
      </c>
      <c r="B611" s="28" t="s">
        <v>88</v>
      </c>
      <c r="C611" s="28" t="s">
        <v>182</v>
      </c>
      <c r="D611" s="28" t="s">
        <v>183</v>
      </c>
      <c r="E611" s="28" t="s">
        <v>184</v>
      </c>
    </row>
    <row r="612" spans="1:5" ht="15">
      <c r="A612" s="28">
        <v>1</v>
      </c>
      <c r="B612" s="28">
        <v>2</v>
      </c>
      <c r="C612" s="28">
        <v>3</v>
      </c>
      <c r="D612" s="28">
        <v>4</v>
      </c>
      <c r="E612" s="28">
        <v>5</v>
      </c>
    </row>
    <row r="613" spans="1:5" ht="60">
      <c r="A613" s="28">
        <v>1</v>
      </c>
      <c r="B613" s="77" t="s">
        <v>185</v>
      </c>
      <c r="C613" s="28" t="s">
        <v>18</v>
      </c>
      <c r="D613" s="28" t="s">
        <v>18</v>
      </c>
      <c r="E613" s="25">
        <v>25068.62</v>
      </c>
    </row>
    <row r="614" spans="1:5" ht="15">
      <c r="A614" s="77"/>
      <c r="B614" s="80" t="s">
        <v>190</v>
      </c>
      <c r="C614" s="77"/>
      <c r="D614" s="77"/>
      <c r="E614" s="25">
        <v>25068.62</v>
      </c>
    </row>
    <row r="615" spans="1:5" ht="45">
      <c r="A615" s="77"/>
      <c r="B615" s="80" t="s">
        <v>448</v>
      </c>
      <c r="C615" s="77"/>
      <c r="D615" s="77">
        <v>1</v>
      </c>
      <c r="E615" s="30">
        <v>468.62</v>
      </c>
    </row>
    <row r="616" spans="1:5" ht="30">
      <c r="A616" s="77"/>
      <c r="B616" s="80" t="s">
        <v>447</v>
      </c>
      <c r="C616" s="77"/>
      <c r="D616" s="77">
        <v>1</v>
      </c>
      <c r="E616" s="30">
        <v>6000</v>
      </c>
    </row>
    <row r="617" spans="1:5" ht="15">
      <c r="A617" s="77"/>
      <c r="B617" s="80" t="s">
        <v>446</v>
      </c>
      <c r="C617" s="77"/>
      <c r="D617" s="77">
        <v>1</v>
      </c>
      <c r="E617" s="30">
        <v>1400</v>
      </c>
    </row>
    <row r="618" spans="1:5" ht="15">
      <c r="A618" s="77"/>
      <c r="B618" s="80" t="s">
        <v>449</v>
      </c>
      <c r="C618" s="77"/>
      <c r="D618" s="77">
        <v>1</v>
      </c>
      <c r="E618" s="30">
        <v>10000</v>
      </c>
    </row>
    <row r="619" spans="1:5" ht="30">
      <c r="A619" s="77"/>
      <c r="B619" s="80" t="s">
        <v>450</v>
      </c>
      <c r="C619" s="77"/>
      <c r="D619" s="77">
        <v>1</v>
      </c>
      <c r="E619" s="30">
        <v>3000</v>
      </c>
    </row>
    <row r="620" spans="1:5" ht="45">
      <c r="A620" s="77"/>
      <c r="B620" s="80" t="s">
        <v>451</v>
      </c>
      <c r="C620" s="77"/>
      <c r="D620" s="77">
        <v>1</v>
      </c>
      <c r="E620" s="30">
        <v>4200</v>
      </c>
    </row>
    <row r="621" spans="1:5" ht="15">
      <c r="A621" s="77"/>
      <c r="B621" s="80" t="s">
        <v>87</v>
      </c>
      <c r="C621" s="77"/>
      <c r="D621" s="77"/>
      <c r="E621" s="25">
        <v>25068.62</v>
      </c>
    </row>
    <row r="622" spans="1:5" ht="15">
      <c r="A622" s="78"/>
      <c r="B622" s="114"/>
      <c r="C622" s="78"/>
      <c r="D622" s="78"/>
      <c r="E622" s="115"/>
    </row>
    <row r="623" spans="1:5" ht="15">
      <c r="A623" s="78"/>
      <c r="B623" s="114"/>
      <c r="C623" s="78"/>
      <c r="D623" s="78"/>
      <c r="E623" s="115"/>
    </row>
    <row r="624" spans="1:5" ht="15">
      <c r="A624" s="301" t="s">
        <v>196</v>
      </c>
      <c r="B624" s="301"/>
      <c r="C624" s="301"/>
      <c r="D624" s="301"/>
      <c r="E624" s="301"/>
    </row>
    <row r="625" spans="1:5" ht="15">
      <c r="A625" s="301" t="s">
        <v>197</v>
      </c>
      <c r="B625" s="301"/>
      <c r="C625" s="301"/>
      <c r="D625" s="301"/>
      <c r="E625" s="301"/>
    </row>
    <row r="626" spans="1:5" ht="15">
      <c r="A626" s="10"/>
      <c r="B626" s="10"/>
      <c r="C626" s="10"/>
      <c r="D626" s="10"/>
      <c r="E626" s="10"/>
    </row>
    <row r="627" spans="1:10" ht="26.25" customHeight="1">
      <c r="A627" s="51" t="s">
        <v>300</v>
      </c>
      <c r="C627" s="302" t="s">
        <v>337</v>
      </c>
      <c r="D627" s="302"/>
      <c r="E627" s="302"/>
      <c r="F627" s="302"/>
      <c r="G627" s="302"/>
      <c r="H627" s="302"/>
      <c r="I627" s="302"/>
      <c r="J627" s="302"/>
    </row>
    <row r="628" spans="1:10" ht="15">
      <c r="A628" s="51" t="s">
        <v>301</v>
      </c>
      <c r="B628" s="51"/>
      <c r="C628" s="53"/>
      <c r="D628" s="52" t="s">
        <v>420</v>
      </c>
      <c r="E628" s="81"/>
      <c r="F628" s="51"/>
      <c r="G628" s="51"/>
      <c r="H628" s="51"/>
      <c r="I628" s="51"/>
      <c r="J628" s="51"/>
    </row>
    <row r="629" spans="1:7" ht="15">
      <c r="A629" s="298" t="s">
        <v>322</v>
      </c>
      <c r="B629" s="298"/>
      <c r="C629" s="70" t="s">
        <v>343</v>
      </c>
      <c r="D629" s="70"/>
      <c r="E629" s="83"/>
      <c r="F629" s="56"/>
      <c r="G629" s="56"/>
    </row>
    <row r="630" ht="15">
      <c r="A630" s="7"/>
    </row>
    <row r="631" spans="1:4" ht="30">
      <c r="A631" s="28" t="s">
        <v>77</v>
      </c>
      <c r="B631" s="28" t="s">
        <v>88</v>
      </c>
      <c r="C631" s="28" t="s">
        <v>198</v>
      </c>
      <c r="D631" s="28" t="s">
        <v>199</v>
      </c>
    </row>
    <row r="632" spans="1:4" ht="15">
      <c r="A632" s="28">
        <v>1</v>
      </c>
      <c r="B632" s="28">
        <v>2</v>
      </c>
      <c r="C632" s="28">
        <v>3</v>
      </c>
      <c r="D632" s="28">
        <v>4</v>
      </c>
    </row>
    <row r="633" spans="1:4" ht="120" hidden="1">
      <c r="A633" s="77"/>
      <c r="B633" s="77" t="s">
        <v>200</v>
      </c>
      <c r="C633" s="28" t="s">
        <v>18</v>
      </c>
      <c r="D633" s="30"/>
    </row>
    <row r="634" spans="1:4" ht="15">
      <c r="A634" s="77"/>
      <c r="B634" s="77"/>
      <c r="C634" s="77"/>
      <c r="D634" s="30"/>
    </row>
    <row r="635" spans="1:4" ht="75">
      <c r="A635" s="77"/>
      <c r="B635" s="77" t="s">
        <v>201</v>
      </c>
      <c r="C635" s="28" t="s">
        <v>18</v>
      </c>
      <c r="D635" s="25">
        <v>124400</v>
      </c>
    </row>
    <row r="636" spans="1:4" ht="75">
      <c r="A636" s="77"/>
      <c r="B636" s="77" t="s">
        <v>202</v>
      </c>
      <c r="C636" s="28" t="s">
        <v>18</v>
      </c>
      <c r="D636" s="25">
        <v>105200</v>
      </c>
    </row>
    <row r="637" spans="1:4" ht="47.25" customHeight="1">
      <c r="A637" s="77"/>
      <c r="B637" s="80" t="s">
        <v>417</v>
      </c>
      <c r="C637" s="77">
        <v>1</v>
      </c>
      <c r="D637" s="30">
        <v>64200</v>
      </c>
    </row>
    <row r="638" spans="1:4" ht="27.75" customHeight="1">
      <c r="A638" s="77"/>
      <c r="B638" s="80" t="s">
        <v>419</v>
      </c>
      <c r="C638" s="77">
        <v>1</v>
      </c>
      <c r="D638" s="30">
        <v>41000</v>
      </c>
    </row>
    <row r="639" spans="1:4" ht="15">
      <c r="A639" s="77"/>
      <c r="B639" s="77" t="s">
        <v>149</v>
      </c>
      <c r="C639" s="77"/>
      <c r="D639" s="25">
        <v>19200</v>
      </c>
    </row>
    <row r="640" spans="1:4" ht="30">
      <c r="A640" s="77"/>
      <c r="B640" s="77" t="s">
        <v>418</v>
      </c>
      <c r="C640" s="77">
        <v>1</v>
      </c>
      <c r="D640" s="30">
        <v>16200</v>
      </c>
    </row>
    <row r="641" spans="1:4" ht="15">
      <c r="A641" s="77"/>
      <c r="B641" s="77" t="s">
        <v>443</v>
      </c>
      <c r="C641" s="77">
        <v>1</v>
      </c>
      <c r="D641" s="30">
        <v>3000</v>
      </c>
    </row>
    <row r="642" spans="1:4" ht="15">
      <c r="A642" s="77"/>
      <c r="B642" s="77" t="s">
        <v>87</v>
      </c>
      <c r="C642" s="28" t="s">
        <v>18</v>
      </c>
      <c r="D642" s="25">
        <v>124400</v>
      </c>
    </row>
    <row r="643" ht="15">
      <c r="A643" s="7"/>
    </row>
    <row r="644" spans="1:10" ht="26.25" customHeight="1">
      <c r="A644" s="51" t="s">
        <v>300</v>
      </c>
      <c r="C644" s="302" t="s">
        <v>337</v>
      </c>
      <c r="D644" s="302"/>
      <c r="E644" s="302"/>
      <c r="F644" s="302"/>
      <c r="G644" s="302"/>
      <c r="H644" s="302"/>
      <c r="I644" s="302"/>
      <c r="J644" s="302"/>
    </row>
    <row r="645" spans="1:10" ht="15">
      <c r="A645" s="51" t="s">
        <v>301</v>
      </c>
      <c r="B645" s="51"/>
      <c r="C645" s="53"/>
      <c r="D645" s="52" t="s">
        <v>222</v>
      </c>
      <c r="E645" s="81"/>
      <c r="F645" s="51"/>
      <c r="G645" s="51"/>
      <c r="H645" s="51"/>
      <c r="I645" s="51"/>
      <c r="J645" s="51"/>
    </row>
    <row r="646" spans="1:7" ht="15">
      <c r="A646" s="298" t="s">
        <v>322</v>
      </c>
      <c r="B646" s="298"/>
      <c r="C646" s="70" t="s">
        <v>343</v>
      </c>
      <c r="D646" s="70"/>
      <c r="E646" s="83"/>
      <c r="F646" s="56"/>
      <c r="G646" s="56"/>
    </row>
    <row r="647" ht="15">
      <c r="A647" s="7"/>
    </row>
    <row r="648" spans="1:4" ht="30">
      <c r="A648" s="28" t="s">
        <v>77</v>
      </c>
      <c r="B648" s="28" t="s">
        <v>88</v>
      </c>
      <c r="C648" s="28" t="s">
        <v>198</v>
      </c>
      <c r="D648" s="28" t="s">
        <v>199</v>
      </c>
    </row>
    <row r="649" spans="1:4" ht="15">
      <c r="A649" s="28">
        <v>1</v>
      </c>
      <c r="B649" s="28">
        <v>2</v>
      </c>
      <c r="C649" s="28">
        <v>3</v>
      </c>
      <c r="D649" s="28">
        <v>4</v>
      </c>
    </row>
    <row r="650" spans="1:4" ht="120" hidden="1">
      <c r="A650" s="77"/>
      <c r="B650" s="77" t="s">
        <v>200</v>
      </c>
      <c r="C650" s="28" t="s">
        <v>18</v>
      </c>
      <c r="D650" s="30"/>
    </row>
    <row r="651" spans="1:4" ht="15" hidden="1">
      <c r="A651" s="77"/>
      <c r="B651" s="77"/>
      <c r="C651" s="77"/>
      <c r="D651" s="30"/>
    </row>
    <row r="652" spans="1:4" ht="75">
      <c r="A652" s="77"/>
      <c r="B652" s="77" t="s">
        <v>201</v>
      </c>
      <c r="C652" s="28" t="s">
        <v>18</v>
      </c>
      <c r="D652" s="25">
        <v>163800</v>
      </c>
    </row>
    <row r="653" spans="1:4" ht="75">
      <c r="A653" s="77"/>
      <c r="B653" s="77" t="s">
        <v>202</v>
      </c>
      <c r="C653" s="28" t="s">
        <v>18</v>
      </c>
      <c r="D653" s="25">
        <v>93600</v>
      </c>
    </row>
    <row r="654" spans="1:4" ht="45">
      <c r="A654" s="77"/>
      <c r="B654" s="80" t="s">
        <v>403</v>
      </c>
      <c r="C654" s="77">
        <v>1</v>
      </c>
      <c r="D654" s="30">
        <v>31200</v>
      </c>
    </row>
    <row r="655" spans="1:4" ht="45">
      <c r="A655" s="77"/>
      <c r="B655" s="80" t="s">
        <v>404</v>
      </c>
      <c r="C655" s="77">
        <v>1</v>
      </c>
      <c r="D655" s="30">
        <v>62400</v>
      </c>
    </row>
    <row r="656" spans="1:4" ht="45">
      <c r="A656" s="77"/>
      <c r="B656" s="80" t="s">
        <v>405</v>
      </c>
      <c r="C656" s="77">
        <v>1</v>
      </c>
      <c r="D656" s="30">
        <v>70200</v>
      </c>
    </row>
    <row r="657" spans="1:4" ht="15">
      <c r="A657" s="77"/>
      <c r="B657" s="77" t="s">
        <v>149</v>
      </c>
      <c r="C657" s="77"/>
      <c r="D657" s="25">
        <v>213700</v>
      </c>
    </row>
    <row r="658" spans="1:4" ht="15">
      <c r="A658" s="77"/>
      <c r="B658" s="77" t="s">
        <v>406</v>
      </c>
      <c r="C658" s="77">
        <v>2</v>
      </c>
      <c r="D658" s="30">
        <v>98600</v>
      </c>
    </row>
    <row r="659" spans="1:4" ht="15">
      <c r="A659" s="77"/>
      <c r="B659" s="77" t="s">
        <v>407</v>
      </c>
      <c r="C659" s="77">
        <v>2</v>
      </c>
      <c r="D659" s="30">
        <v>8100</v>
      </c>
    </row>
    <row r="660" spans="1:4" ht="30">
      <c r="A660" s="77"/>
      <c r="B660" s="77" t="s">
        <v>408</v>
      </c>
      <c r="C660" s="77">
        <v>1</v>
      </c>
      <c r="D660" s="30">
        <v>107000</v>
      </c>
    </row>
    <row r="661" spans="1:4" ht="15">
      <c r="A661" s="77"/>
      <c r="B661" s="77" t="s">
        <v>87</v>
      </c>
      <c r="C661" s="28" t="s">
        <v>18</v>
      </c>
      <c r="D661" s="25">
        <v>377500</v>
      </c>
    </row>
    <row r="662" ht="15">
      <c r="A662" s="7"/>
    </row>
    <row r="663" spans="1:10" ht="26.25" customHeight="1">
      <c r="A663" s="51" t="s">
        <v>300</v>
      </c>
      <c r="C663" s="302" t="s">
        <v>337</v>
      </c>
      <c r="D663" s="302"/>
      <c r="E663" s="302"/>
      <c r="F663" s="302"/>
      <c r="G663" s="302"/>
      <c r="H663" s="302"/>
      <c r="I663" s="302"/>
      <c r="J663" s="302"/>
    </row>
    <row r="664" spans="1:10" ht="15">
      <c r="A664" s="51" t="s">
        <v>301</v>
      </c>
      <c r="B664" s="51"/>
      <c r="C664" s="53"/>
      <c r="D664" s="52" t="s">
        <v>222</v>
      </c>
      <c r="E664" s="81"/>
      <c r="F664" s="51"/>
      <c r="G664" s="51"/>
      <c r="H664" s="51"/>
      <c r="I664" s="51"/>
      <c r="J664" s="51"/>
    </row>
    <row r="665" spans="1:7" ht="15">
      <c r="A665" s="298" t="s">
        <v>322</v>
      </c>
      <c r="B665" s="298"/>
      <c r="C665" s="70" t="s">
        <v>353</v>
      </c>
      <c r="D665" s="70"/>
      <c r="E665" s="33"/>
      <c r="F665" s="33"/>
      <c r="G665" s="33"/>
    </row>
    <row r="666" spans="1:7" ht="15">
      <c r="A666" s="7"/>
      <c r="E666" s="33"/>
      <c r="F666" s="33"/>
      <c r="G666" s="33"/>
    </row>
    <row r="667" spans="1:4" ht="30">
      <c r="A667" s="28" t="s">
        <v>77</v>
      </c>
      <c r="B667" s="28" t="s">
        <v>88</v>
      </c>
      <c r="C667" s="28" t="s">
        <v>198</v>
      </c>
      <c r="D667" s="28" t="s">
        <v>199</v>
      </c>
    </row>
    <row r="668" spans="1:4" ht="15">
      <c r="A668" s="28">
        <v>1</v>
      </c>
      <c r="B668" s="28">
        <v>2</v>
      </c>
      <c r="C668" s="28">
        <v>3</v>
      </c>
      <c r="D668" s="28">
        <v>4</v>
      </c>
    </row>
    <row r="669" spans="1:4" ht="120" hidden="1">
      <c r="A669" s="77"/>
      <c r="B669" s="77" t="s">
        <v>200</v>
      </c>
      <c r="C669" s="28" t="s">
        <v>18</v>
      </c>
      <c r="D669" s="30"/>
    </row>
    <row r="670" spans="1:4" ht="15" hidden="1">
      <c r="A670" s="77"/>
      <c r="B670" s="77"/>
      <c r="C670" s="77"/>
      <c r="D670" s="30"/>
    </row>
    <row r="671" spans="1:4" ht="75" hidden="1">
      <c r="A671" s="77"/>
      <c r="B671" s="77" t="s">
        <v>201</v>
      </c>
      <c r="C671" s="28" t="s">
        <v>18</v>
      </c>
      <c r="D671" s="30"/>
    </row>
    <row r="672" spans="1:4" ht="75" hidden="1">
      <c r="A672" s="77"/>
      <c r="B672" s="77" t="s">
        <v>202</v>
      </c>
      <c r="C672" s="28" t="s">
        <v>18</v>
      </c>
      <c r="D672" s="30"/>
    </row>
    <row r="673" spans="1:4" ht="60" hidden="1">
      <c r="A673" s="77"/>
      <c r="B673" s="80" t="s">
        <v>203</v>
      </c>
      <c r="C673" s="77"/>
      <c r="D673" s="30"/>
    </row>
    <row r="674" spans="1:4" ht="45">
      <c r="A674" s="77"/>
      <c r="B674" s="77" t="s">
        <v>480</v>
      </c>
      <c r="C674" s="77"/>
      <c r="D674" s="30">
        <v>56340</v>
      </c>
    </row>
    <row r="675" spans="1:4" ht="15">
      <c r="A675" s="77"/>
      <c r="B675" s="77" t="s">
        <v>87</v>
      </c>
      <c r="C675" s="28" t="s">
        <v>18</v>
      </c>
      <c r="D675" s="25">
        <f>D671+D672+D674</f>
        <v>56340</v>
      </c>
    </row>
    <row r="676" ht="15">
      <c r="A676" s="7"/>
    </row>
    <row r="677" spans="1:10" ht="26.25" customHeight="1">
      <c r="A677" s="51" t="s">
        <v>300</v>
      </c>
      <c r="C677" s="302" t="s">
        <v>337</v>
      </c>
      <c r="D677" s="302"/>
      <c r="E677" s="302"/>
      <c r="F677" s="302"/>
      <c r="G677" s="302"/>
      <c r="H677" s="302"/>
      <c r="I677" s="302"/>
      <c r="J677" s="302"/>
    </row>
    <row r="678" spans="1:10" ht="15">
      <c r="A678" s="51" t="s">
        <v>301</v>
      </c>
      <c r="B678" s="51"/>
      <c r="C678" s="53"/>
      <c r="D678" s="52" t="s">
        <v>222</v>
      </c>
      <c r="E678" s="81"/>
      <c r="F678" s="51"/>
      <c r="G678" s="51"/>
      <c r="H678" s="51"/>
      <c r="I678" s="51"/>
      <c r="J678" s="51"/>
    </row>
    <row r="679" spans="1:7" ht="15">
      <c r="A679" s="298" t="s">
        <v>322</v>
      </c>
      <c r="B679" s="298"/>
      <c r="C679" s="70" t="s">
        <v>354</v>
      </c>
      <c r="D679" s="70"/>
      <c r="E679" s="33"/>
      <c r="F679" s="33"/>
      <c r="G679" s="33"/>
    </row>
    <row r="680" spans="1:7" ht="15">
      <c r="A680" s="7"/>
      <c r="E680" s="33"/>
      <c r="F680" s="33"/>
      <c r="G680" s="33"/>
    </row>
    <row r="681" spans="1:4" ht="30">
      <c r="A681" s="28" t="s">
        <v>77</v>
      </c>
      <c r="B681" s="28" t="s">
        <v>88</v>
      </c>
      <c r="C681" s="28" t="s">
        <v>198</v>
      </c>
      <c r="D681" s="28" t="s">
        <v>199</v>
      </c>
    </row>
    <row r="682" spans="1:4" ht="15">
      <c r="A682" s="28">
        <v>1</v>
      </c>
      <c r="B682" s="28">
        <v>2</v>
      </c>
      <c r="C682" s="28">
        <v>3</v>
      </c>
      <c r="D682" s="28">
        <v>4</v>
      </c>
    </row>
    <row r="683" spans="1:4" ht="120" hidden="1">
      <c r="A683" s="77"/>
      <c r="B683" s="77" t="s">
        <v>200</v>
      </c>
      <c r="C683" s="28" t="s">
        <v>18</v>
      </c>
      <c r="D683" s="30"/>
    </row>
    <row r="684" spans="1:4" ht="15" hidden="1">
      <c r="A684" s="77"/>
      <c r="B684" s="77"/>
      <c r="C684" s="77"/>
      <c r="D684" s="30"/>
    </row>
    <row r="685" spans="1:4" ht="75" hidden="1">
      <c r="A685" s="77"/>
      <c r="B685" s="77" t="s">
        <v>201</v>
      </c>
      <c r="C685" s="28" t="s">
        <v>18</v>
      </c>
      <c r="D685" s="30"/>
    </row>
    <row r="686" spans="1:4" ht="75" hidden="1">
      <c r="A686" s="77"/>
      <c r="B686" s="77" t="s">
        <v>202</v>
      </c>
      <c r="C686" s="28" t="s">
        <v>18</v>
      </c>
      <c r="D686" s="30"/>
    </row>
    <row r="687" spans="1:4" ht="60" hidden="1">
      <c r="A687" s="77"/>
      <c r="B687" s="80" t="s">
        <v>203</v>
      </c>
      <c r="C687" s="77"/>
      <c r="D687" s="30"/>
    </row>
    <row r="688" spans="1:4" ht="15">
      <c r="A688" s="77"/>
      <c r="B688" s="77" t="s">
        <v>355</v>
      </c>
      <c r="C688" s="77">
        <v>1</v>
      </c>
      <c r="D688" s="30">
        <v>585300</v>
      </c>
    </row>
    <row r="689" spans="1:4" ht="15">
      <c r="A689" s="77"/>
      <c r="B689" s="77" t="s">
        <v>356</v>
      </c>
      <c r="C689" s="77">
        <v>1</v>
      </c>
      <c r="D689" s="30">
        <v>204600</v>
      </c>
    </row>
    <row r="690" spans="1:4" ht="15">
      <c r="A690" s="77"/>
      <c r="B690" s="77" t="s">
        <v>87</v>
      </c>
      <c r="C690" s="28" t="s">
        <v>18</v>
      </c>
      <c r="D690" s="25">
        <f>D688+D689</f>
        <v>789900</v>
      </c>
    </row>
    <row r="691" spans="1:4" ht="15">
      <c r="A691" s="78"/>
      <c r="B691" s="78"/>
      <c r="C691" s="79"/>
      <c r="D691" s="86"/>
    </row>
    <row r="692" spans="1:10" ht="15">
      <c r="A692" s="51" t="s">
        <v>300</v>
      </c>
      <c r="C692" s="302" t="s">
        <v>337</v>
      </c>
      <c r="D692" s="302"/>
      <c r="E692" s="302"/>
      <c r="F692" s="302"/>
      <c r="G692" s="302"/>
      <c r="H692" s="302"/>
      <c r="I692" s="302"/>
      <c r="J692" s="302"/>
    </row>
    <row r="693" spans="1:10" ht="15">
      <c r="A693" s="51" t="s">
        <v>301</v>
      </c>
      <c r="B693" s="51"/>
      <c r="C693" s="53"/>
      <c r="D693" s="52" t="s">
        <v>472</v>
      </c>
      <c r="E693" s="81"/>
      <c r="F693" s="51"/>
      <c r="G693" s="51"/>
      <c r="H693" s="51"/>
      <c r="I693" s="51"/>
      <c r="J693" s="51"/>
    </row>
    <row r="694" spans="1:7" ht="15">
      <c r="A694" s="298" t="s">
        <v>322</v>
      </c>
      <c r="B694" s="298"/>
      <c r="C694" s="70"/>
      <c r="D694" s="70"/>
      <c r="E694" s="83"/>
      <c r="F694" s="56"/>
      <c r="G694" s="56"/>
    </row>
    <row r="695" spans="1:4" ht="15">
      <c r="A695" s="78"/>
      <c r="B695" s="78"/>
      <c r="C695" s="79"/>
      <c r="D695" s="86"/>
    </row>
    <row r="696" spans="1:4" ht="30">
      <c r="A696" s="28" t="s">
        <v>77</v>
      </c>
      <c r="B696" s="28" t="s">
        <v>88</v>
      </c>
      <c r="C696" s="28" t="s">
        <v>198</v>
      </c>
      <c r="D696" s="28" t="s">
        <v>199</v>
      </c>
    </row>
    <row r="697" spans="1:4" ht="15">
      <c r="A697" s="28">
        <v>1</v>
      </c>
      <c r="B697" s="28">
        <v>2</v>
      </c>
      <c r="C697" s="28">
        <v>3</v>
      </c>
      <c r="D697" s="28">
        <v>4</v>
      </c>
    </row>
    <row r="698" spans="1:4" ht="15">
      <c r="A698" s="28"/>
      <c r="B698" s="77" t="s">
        <v>467</v>
      </c>
      <c r="C698" s="28"/>
      <c r="D698" s="121">
        <v>87800</v>
      </c>
    </row>
    <row r="699" spans="1:4" ht="30">
      <c r="A699" s="28"/>
      <c r="B699" s="123" t="s">
        <v>468</v>
      </c>
      <c r="C699" s="77">
        <v>1</v>
      </c>
      <c r="D699" s="104">
        <v>24000</v>
      </c>
    </row>
    <row r="700" spans="1:4" ht="30">
      <c r="A700" s="100"/>
      <c r="B700" s="105" t="s">
        <v>469</v>
      </c>
      <c r="C700" s="117">
        <v>1</v>
      </c>
      <c r="D700" s="118">
        <v>6100</v>
      </c>
    </row>
    <row r="701" spans="1:4" ht="27.75" customHeight="1">
      <c r="A701" s="100"/>
      <c r="B701" s="105" t="s">
        <v>470</v>
      </c>
      <c r="C701" s="117">
        <v>1</v>
      </c>
      <c r="D701" s="119">
        <v>42400</v>
      </c>
    </row>
    <row r="702" spans="1:4" ht="45">
      <c r="A702" s="100"/>
      <c r="B702" s="105" t="s">
        <v>471</v>
      </c>
      <c r="C702" s="117">
        <v>2</v>
      </c>
      <c r="D702" s="119">
        <v>15300</v>
      </c>
    </row>
    <row r="703" spans="1:4" ht="15">
      <c r="A703" s="100"/>
      <c r="B703" s="105" t="s">
        <v>87</v>
      </c>
      <c r="C703" s="117"/>
      <c r="D703" s="122">
        <v>87800</v>
      </c>
    </row>
    <row r="704" spans="1:4" ht="15">
      <c r="A704" s="102"/>
      <c r="B704" s="120"/>
      <c r="C704" s="40"/>
      <c r="D704" s="124"/>
    </row>
    <row r="705" spans="1:10" ht="15">
      <c r="A705" s="51" t="s">
        <v>300</v>
      </c>
      <c r="C705" s="302" t="s">
        <v>337</v>
      </c>
      <c r="D705" s="302"/>
      <c r="E705" s="302"/>
      <c r="F705" s="302"/>
      <c r="G705" s="302"/>
      <c r="H705" s="302"/>
      <c r="I705" s="302"/>
      <c r="J705" s="302"/>
    </row>
    <row r="706" spans="1:10" ht="15">
      <c r="A706" s="51" t="s">
        <v>301</v>
      </c>
      <c r="B706" s="51"/>
      <c r="C706" s="53"/>
      <c r="D706" s="52" t="s">
        <v>473</v>
      </c>
      <c r="E706" s="81"/>
      <c r="F706" s="51"/>
      <c r="G706" s="51"/>
      <c r="H706" s="51"/>
      <c r="I706" s="51"/>
      <c r="J706" s="51"/>
    </row>
    <row r="707" spans="1:7" ht="15">
      <c r="A707" s="298" t="s">
        <v>322</v>
      </c>
      <c r="B707" s="298"/>
      <c r="C707" s="70"/>
      <c r="D707" s="70"/>
      <c r="E707" s="83"/>
      <c r="F707" s="56"/>
      <c r="G707" s="56"/>
    </row>
    <row r="708" spans="1:4" ht="15">
      <c r="A708" s="102"/>
      <c r="B708" s="120"/>
      <c r="C708" s="40"/>
      <c r="D708" s="124"/>
    </row>
    <row r="709" spans="1:4" ht="30">
      <c r="A709" s="28" t="s">
        <v>77</v>
      </c>
      <c r="B709" s="28" t="s">
        <v>88</v>
      </c>
      <c r="C709" s="28" t="s">
        <v>198</v>
      </c>
      <c r="D709" s="28" t="s">
        <v>199</v>
      </c>
    </row>
    <row r="710" spans="1:4" ht="15">
      <c r="A710" s="28">
        <v>1</v>
      </c>
      <c r="B710" s="28">
        <v>2</v>
      </c>
      <c r="C710" s="28">
        <v>3</v>
      </c>
      <c r="D710" s="28">
        <v>4</v>
      </c>
    </row>
    <row r="711" spans="1:4" ht="15">
      <c r="A711" s="28"/>
      <c r="B711" s="77" t="s">
        <v>467</v>
      </c>
      <c r="C711" s="28"/>
      <c r="D711" s="121"/>
    </row>
    <row r="712" spans="1:4" ht="60">
      <c r="A712" s="28"/>
      <c r="B712" s="123" t="s">
        <v>474</v>
      </c>
      <c r="C712" s="77">
        <v>1</v>
      </c>
      <c r="D712" s="104">
        <v>376800</v>
      </c>
    </row>
    <row r="713" spans="1:4" ht="75">
      <c r="A713" s="100"/>
      <c r="B713" s="123" t="s">
        <v>475</v>
      </c>
      <c r="C713" s="117">
        <v>1</v>
      </c>
      <c r="D713" s="118">
        <v>39100</v>
      </c>
    </row>
    <row r="714" spans="1:4" ht="15">
      <c r="A714" s="100"/>
      <c r="B714" s="105" t="s">
        <v>87</v>
      </c>
      <c r="C714" s="117"/>
      <c r="D714" s="122">
        <v>415900</v>
      </c>
    </row>
    <row r="715" spans="1:4" ht="15">
      <c r="A715" s="102"/>
      <c r="B715" s="120"/>
      <c r="C715" s="40"/>
      <c r="D715" s="124"/>
    </row>
    <row r="716" spans="1:4" ht="15">
      <c r="A716" s="102"/>
      <c r="B716" s="120"/>
      <c r="C716" s="40"/>
      <c r="D716" s="124"/>
    </row>
    <row r="717" spans="1:4" ht="15">
      <c r="A717" s="102"/>
      <c r="B717" s="120"/>
      <c r="C717" s="40"/>
      <c r="D717" s="124"/>
    </row>
    <row r="718" spans="1:4" ht="15">
      <c r="A718" s="102"/>
      <c r="B718" s="120"/>
      <c r="C718" s="40"/>
      <c r="D718" s="124"/>
    </row>
    <row r="719" spans="1:4" ht="15">
      <c r="A719" s="102"/>
      <c r="B719" s="120"/>
      <c r="C719" s="40"/>
      <c r="D719" s="124"/>
    </row>
    <row r="720" spans="1:4" ht="15">
      <c r="A720" s="102"/>
      <c r="B720" s="120"/>
      <c r="C720" s="40"/>
      <c r="D720" s="124"/>
    </row>
    <row r="721" spans="1:4" ht="15">
      <c r="A721" s="102"/>
      <c r="B721" s="120"/>
      <c r="C721" s="40"/>
      <c r="D721" s="124"/>
    </row>
    <row r="722" spans="1:10" ht="15">
      <c r="A722" s="51" t="s">
        <v>300</v>
      </c>
      <c r="C722" s="302" t="s">
        <v>337</v>
      </c>
      <c r="D722" s="302"/>
      <c r="E722" s="302"/>
      <c r="F722" s="302"/>
      <c r="G722" s="302"/>
      <c r="H722" s="302"/>
      <c r="I722" s="302"/>
      <c r="J722" s="302"/>
    </row>
    <row r="723" spans="1:10" ht="15">
      <c r="A723" s="51" t="s">
        <v>301</v>
      </c>
      <c r="B723" s="51"/>
      <c r="C723" s="53"/>
      <c r="D723" s="52" t="s">
        <v>476</v>
      </c>
      <c r="E723" s="81"/>
      <c r="F723" s="51"/>
      <c r="G723" s="51"/>
      <c r="H723" s="51"/>
      <c r="I723" s="51"/>
      <c r="J723" s="51"/>
    </row>
    <row r="724" spans="1:7" ht="15">
      <c r="A724" s="298" t="s">
        <v>322</v>
      </c>
      <c r="B724" s="298"/>
      <c r="C724" s="70"/>
      <c r="D724" s="70"/>
      <c r="E724" s="83"/>
      <c r="F724" s="56"/>
      <c r="G724" s="56"/>
    </row>
    <row r="725" spans="1:4" ht="15">
      <c r="A725" s="102"/>
      <c r="B725" s="120"/>
      <c r="C725" s="40"/>
      <c r="D725" s="124"/>
    </row>
    <row r="726" spans="1:4" ht="30">
      <c r="A726" s="28" t="s">
        <v>77</v>
      </c>
      <c r="B726" s="28" t="s">
        <v>88</v>
      </c>
      <c r="C726" s="28" t="s">
        <v>198</v>
      </c>
      <c r="D726" s="28" t="s">
        <v>199</v>
      </c>
    </row>
    <row r="727" spans="1:4" ht="15">
      <c r="A727" s="28">
        <v>1</v>
      </c>
      <c r="B727" s="28">
        <v>2</v>
      </c>
      <c r="C727" s="28">
        <v>3</v>
      </c>
      <c r="D727" s="28">
        <v>4</v>
      </c>
    </row>
    <row r="728" spans="1:4" ht="15">
      <c r="A728" s="28"/>
      <c r="B728" s="77" t="s">
        <v>467</v>
      </c>
      <c r="C728" s="28"/>
      <c r="D728" s="121">
        <v>497906.26</v>
      </c>
    </row>
    <row r="729" spans="1:4" ht="45">
      <c r="A729" s="28"/>
      <c r="B729" s="123" t="s">
        <v>477</v>
      </c>
      <c r="C729" s="77">
        <v>1</v>
      </c>
      <c r="D729" s="104">
        <v>497906.26</v>
      </c>
    </row>
    <row r="730" spans="1:4" ht="15">
      <c r="A730" s="100"/>
      <c r="B730" s="123" t="s">
        <v>87</v>
      </c>
      <c r="C730" s="117">
        <v>1</v>
      </c>
      <c r="D730" s="125">
        <v>497906.26</v>
      </c>
    </row>
    <row r="731" spans="1:4" ht="15">
      <c r="A731" s="102"/>
      <c r="B731" s="120"/>
      <c r="C731" s="40"/>
      <c r="D731" s="124"/>
    </row>
    <row r="732" spans="1:10" ht="15">
      <c r="A732" s="51" t="s">
        <v>300</v>
      </c>
      <c r="C732" s="302" t="s">
        <v>337</v>
      </c>
      <c r="D732" s="302"/>
      <c r="E732" s="302"/>
      <c r="F732" s="302"/>
      <c r="G732" s="302"/>
      <c r="H732" s="302"/>
      <c r="I732" s="302"/>
      <c r="J732" s="302"/>
    </row>
    <row r="733" spans="1:10" ht="15">
      <c r="A733" s="51" t="s">
        <v>301</v>
      </c>
      <c r="B733" s="51"/>
      <c r="C733" s="53"/>
      <c r="D733" s="52" t="s">
        <v>486</v>
      </c>
      <c r="E733" s="81"/>
      <c r="F733" s="51"/>
      <c r="G733" s="51"/>
      <c r="H733" s="51"/>
      <c r="I733" s="51"/>
      <c r="J733" s="51"/>
    </row>
    <row r="734" spans="1:7" ht="15">
      <c r="A734" s="298" t="s">
        <v>322</v>
      </c>
      <c r="B734" s="298"/>
      <c r="C734" s="70"/>
      <c r="D734" s="70"/>
      <c r="E734" s="83"/>
      <c r="F734" s="56"/>
      <c r="G734" s="56"/>
    </row>
    <row r="735" spans="1:4" ht="15">
      <c r="A735" s="102"/>
      <c r="B735" s="120"/>
      <c r="C735" s="40"/>
      <c r="D735" s="124"/>
    </row>
    <row r="736" spans="1:4" ht="30">
      <c r="A736" s="28" t="s">
        <v>77</v>
      </c>
      <c r="B736" s="28" t="s">
        <v>88</v>
      </c>
      <c r="C736" s="28" t="s">
        <v>198</v>
      </c>
      <c r="D736" s="28" t="s">
        <v>199</v>
      </c>
    </row>
    <row r="737" spans="1:4" ht="15">
      <c r="A737" s="28">
        <v>1</v>
      </c>
      <c r="B737" s="28">
        <v>2</v>
      </c>
      <c r="C737" s="28">
        <v>3</v>
      </c>
      <c r="D737" s="28">
        <v>4</v>
      </c>
    </row>
    <row r="738" spans="1:4" ht="15">
      <c r="A738" s="28"/>
      <c r="B738" s="77" t="s">
        <v>467</v>
      </c>
      <c r="C738" s="28"/>
      <c r="D738" s="121">
        <v>1420093.74</v>
      </c>
    </row>
    <row r="739" spans="1:4" ht="60">
      <c r="A739" s="28"/>
      <c r="B739" s="123" t="s">
        <v>478</v>
      </c>
      <c r="C739" s="77">
        <v>1</v>
      </c>
      <c r="D739" s="104">
        <v>1402093.74</v>
      </c>
    </row>
    <row r="740" spans="1:4" ht="60">
      <c r="A740" s="28"/>
      <c r="B740" s="123" t="s">
        <v>479</v>
      </c>
      <c r="C740" s="77">
        <v>1</v>
      </c>
      <c r="D740" s="104">
        <v>18000</v>
      </c>
    </row>
    <row r="741" spans="1:4" ht="15">
      <c r="A741" s="100"/>
      <c r="B741" s="123" t="s">
        <v>87</v>
      </c>
      <c r="C741" s="117">
        <v>1</v>
      </c>
      <c r="D741" s="125">
        <v>1420093.74</v>
      </c>
    </row>
    <row r="742" spans="1:4" ht="15">
      <c r="A742" s="102"/>
      <c r="B742" s="120"/>
      <c r="C742" s="40"/>
      <c r="D742" s="124"/>
    </row>
    <row r="743" spans="1:4" ht="15">
      <c r="A743" s="102"/>
      <c r="B743" s="120"/>
      <c r="C743" s="40"/>
      <c r="D743" s="40"/>
    </row>
    <row r="744" spans="1:5" ht="15">
      <c r="A744" s="301" t="s">
        <v>204</v>
      </c>
      <c r="B744" s="301"/>
      <c r="C744" s="301"/>
      <c r="D744" s="301"/>
      <c r="E744" s="301"/>
    </row>
    <row r="745" spans="1:5" ht="15">
      <c r="A745" s="301" t="s">
        <v>205</v>
      </c>
      <c r="B745" s="301"/>
      <c r="C745" s="301"/>
      <c r="D745" s="301"/>
      <c r="E745" s="301"/>
    </row>
    <row r="746" spans="1:5" ht="15">
      <c r="A746" s="10"/>
      <c r="B746" s="10"/>
      <c r="C746" s="10"/>
      <c r="D746" s="10"/>
      <c r="E746" s="10"/>
    </row>
    <row r="747" spans="1:10" ht="26.25" customHeight="1">
      <c r="A747" s="51" t="s">
        <v>300</v>
      </c>
      <c r="C747" s="302" t="s">
        <v>337</v>
      </c>
      <c r="D747" s="302"/>
      <c r="E747" s="302"/>
      <c r="F747" s="302"/>
      <c r="G747" s="302"/>
      <c r="H747" s="302"/>
      <c r="I747" s="302"/>
      <c r="J747" s="302"/>
    </row>
    <row r="748" spans="1:10" ht="15">
      <c r="A748" s="51" t="s">
        <v>301</v>
      </c>
      <c r="B748" s="51"/>
      <c r="C748" s="53"/>
      <c r="D748" s="52" t="s">
        <v>420</v>
      </c>
      <c r="E748" s="81"/>
      <c r="F748" s="51"/>
      <c r="G748" s="51"/>
      <c r="H748" s="51"/>
      <c r="I748" s="51"/>
      <c r="J748" s="51"/>
    </row>
    <row r="749" spans="1:7" ht="15">
      <c r="A749" s="298" t="s">
        <v>322</v>
      </c>
      <c r="B749" s="298"/>
      <c r="C749" s="70" t="s">
        <v>338</v>
      </c>
      <c r="D749" s="70"/>
      <c r="E749" s="33"/>
      <c r="F749" s="33"/>
      <c r="G749" s="33"/>
    </row>
    <row r="750" ht="15">
      <c r="A750" s="7"/>
    </row>
    <row r="751" spans="1:5" ht="15">
      <c r="A751" s="261" t="s">
        <v>77</v>
      </c>
      <c r="B751" s="261" t="s">
        <v>88</v>
      </c>
      <c r="C751" s="261" t="s">
        <v>176</v>
      </c>
      <c r="D751" s="261" t="s">
        <v>206</v>
      </c>
      <c r="E751" s="28" t="s">
        <v>89</v>
      </c>
    </row>
    <row r="752" spans="1:5" ht="15">
      <c r="A752" s="261"/>
      <c r="B752" s="261"/>
      <c r="C752" s="261"/>
      <c r="D752" s="261"/>
      <c r="E752" s="28" t="s">
        <v>220</v>
      </c>
    </row>
    <row r="753" spans="1:5" ht="15">
      <c r="A753" s="28">
        <v>1</v>
      </c>
      <c r="B753" s="28">
        <v>2</v>
      </c>
      <c r="C753" s="28">
        <v>3</v>
      </c>
      <c r="D753" s="28">
        <v>4</v>
      </c>
      <c r="E753" s="28">
        <v>5</v>
      </c>
    </row>
    <row r="754" spans="1:5" ht="30">
      <c r="A754" s="77"/>
      <c r="B754" s="77" t="s">
        <v>207</v>
      </c>
      <c r="C754" s="28" t="s">
        <v>18</v>
      </c>
      <c r="D754" s="28" t="s">
        <v>18</v>
      </c>
      <c r="E754" s="28" t="s">
        <v>18</v>
      </c>
    </row>
    <row r="755" spans="1:5" ht="30">
      <c r="A755" s="77"/>
      <c r="B755" s="80" t="s">
        <v>208</v>
      </c>
      <c r="C755" s="30"/>
      <c r="D755" s="30"/>
      <c r="E755" s="30"/>
    </row>
    <row r="756" spans="1:5" ht="15">
      <c r="A756" s="77"/>
      <c r="B756" s="80" t="s">
        <v>347</v>
      </c>
      <c r="C756" s="30">
        <v>2338</v>
      </c>
      <c r="D756" s="30">
        <v>346.58</v>
      </c>
      <c r="E756" s="30">
        <v>810300</v>
      </c>
    </row>
    <row r="757" spans="1:5" ht="15">
      <c r="A757" s="77"/>
      <c r="B757" s="77" t="s">
        <v>87</v>
      </c>
      <c r="C757" s="30"/>
      <c r="D757" s="64" t="s">
        <v>18</v>
      </c>
      <c r="E757" s="25">
        <f>SUM(E756:E756)</f>
        <v>810300</v>
      </c>
    </row>
    <row r="758" spans="1:5" ht="15">
      <c r="A758" s="10"/>
      <c r="B758" s="10"/>
      <c r="C758" s="10"/>
      <c r="D758" s="10"/>
      <c r="E758" s="10"/>
    </row>
    <row r="759" spans="1:10" ht="15">
      <c r="A759" s="51" t="s">
        <v>300</v>
      </c>
      <c r="C759" s="302" t="s">
        <v>337</v>
      </c>
      <c r="D759" s="302"/>
      <c r="E759" s="302"/>
      <c r="F759" s="302"/>
      <c r="G759" s="302"/>
      <c r="H759" s="302"/>
      <c r="I759" s="302"/>
      <c r="J759" s="302"/>
    </row>
    <row r="760" spans="1:10" ht="15">
      <c r="A760" s="51" t="s">
        <v>301</v>
      </c>
      <c r="B760" s="51"/>
      <c r="C760" s="53"/>
      <c r="D760" s="52" t="s">
        <v>222</v>
      </c>
      <c r="E760" s="81"/>
      <c r="F760" s="51"/>
      <c r="G760" s="51"/>
      <c r="H760" s="51"/>
      <c r="I760" s="51"/>
      <c r="J760" s="51"/>
    </row>
    <row r="761" spans="1:7" ht="15">
      <c r="A761" s="298" t="s">
        <v>322</v>
      </c>
      <c r="B761" s="298"/>
      <c r="C761" s="70" t="s">
        <v>338</v>
      </c>
      <c r="D761" s="70"/>
      <c r="E761" s="33"/>
      <c r="F761" s="33"/>
      <c r="G761" s="33"/>
    </row>
    <row r="762" ht="15">
      <c r="A762" s="7"/>
    </row>
    <row r="763" spans="1:5" ht="15">
      <c r="A763" s="261" t="s">
        <v>77</v>
      </c>
      <c r="B763" s="261" t="s">
        <v>88</v>
      </c>
      <c r="C763" s="261" t="s">
        <v>176</v>
      </c>
      <c r="D763" s="261" t="s">
        <v>206</v>
      </c>
      <c r="E763" s="28" t="s">
        <v>89</v>
      </c>
    </row>
    <row r="764" spans="1:5" ht="15">
      <c r="A764" s="261"/>
      <c r="B764" s="261"/>
      <c r="C764" s="261"/>
      <c r="D764" s="261"/>
      <c r="E764" s="28" t="s">
        <v>220</v>
      </c>
    </row>
    <row r="765" spans="1:5" ht="15">
      <c r="A765" s="28">
        <v>1</v>
      </c>
      <c r="B765" s="28">
        <v>2</v>
      </c>
      <c r="C765" s="28">
        <v>3</v>
      </c>
      <c r="D765" s="28">
        <v>4</v>
      </c>
      <c r="E765" s="28">
        <v>5</v>
      </c>
    </row>
    <row r="766" spans="1:5" ht="30">
      <c r="A766" s="77"/>
      <c r="B766" s="77" t="s">
        <v>207</v>
      </c>
      <c r="C766" s="28" t="s">
        <v>18</v>
      </c>
      <c r="D766" s="28" t="s">
        <v>18</v>
      </c>
      <c r="E766" s="28" t="s">
        <v>18</v>
      </c>
    </row>
    <row r="767" spans="1:5" ht="30">
      <c r="A767" s="77"/>
      <c r="B767" s="80" t="s">
        <v>208</v>
      </c>
      <c r="C767" s="30"/>
      <c r="D767" s="30"/>
      <c r="E767" s="30"/>
    </row>
    <row r="768" spans="1:5" ht="15">
      <c r="A768" s="77"/>
      <c r="B768" s="80" t="s">
        <v>411</v>
      </c>
      <c r="C768" s="30">
        <v>8</v>
      </c>
      <c r="D768" s="30">
        <v>1500</v>
      </c>
      <c r="E768" s="30">
        <v>12000</v>
      </c>
    </row>
    <row r="769" spans="1:5" ht="15">
      <c r="A769" s="77"/>
      <c r="B769" s="77" t="s">
        <v>87</v>
      </c>
      <c r="C769" s="30"/>
      <c r="D769" s="64" t="s">
        <v>18</v>
      </c>
      <c r="E769" s="25">
        <f>SUM(E768:E768)</f>
        <v>12000</v>
      </c>
    </row>
    <row r="770" spans="1:5" ht="15">
      <c r="A770" s="78"/>
      <c r="B770" s="78"/>
      <c r="C770" s="78"/>
      <c r="D770" s="79"/>
      <c r="E770" s="78"/>
    </row>
    <row r="771" spans="1:10" ht="26.25" customHeight="1">
      <c r="A771" s="51" t="s">
        <v>300</v>
      </c>
      <c r="C771" s="302" t="s">
        <v>337</v>
      </c>
      <c r="D771" s="302"/>
      <c r="E771" s="302"/>
      <c r="F771" s="302"/>
      <c r="G771" s="302"/>
      <c r="H771" s="302"/>
      <c r="I771" s="302"/>
      <c r="J771" s="302"/>
    </row>
    <row r="772" spans="1:10" ht="15">
      <c r="A772" s="51" t="s">
        <v>301</v>
      </c>
      <c r="B772" s="51"/>
      <c r="C772" s="53"/>
      <c r="D772" s="52" t="s">
        <v>420</v>
      </c>
      <c r="E772" s="81"/>
      <c r="F772" s="51"/>
      <c r="G772" s="51"/>
      <c r="H772" s="51"/>
      <c r="I772" s="51"/>
      <c r="J772" s="51"/>
    </row>
    <row r="773" spans="1:7" ht="15">
      <c r="A773" s="298" t="s">
        <v>322</v>
      </c>
      <c r="B773" s="298"/>
      <c r="C773" s="70" t="s">
        <v>339</v>
      </c>
      <c r="D773" s="70"/>
      <c r="E773" s="83"/>
      <c r="F773" s="33"/>
      <c r="G773" s="33"/>
    </row>
    <row r="774" spans="1:7" ht="15">
      <c r="A774" s="7"/>
      <c r="F774" s="33"/>
      <c r="G774" s="33"/>
    </row>
    <row r="775" spans="1:5" ht="15">
      <c r="A775" s="261" t="s">
        <v>77</v>
      </c>
      <c r="B775" s="261" t="s">
        <v>88</v>
      </c>
      <c r="C775" s="261" t="s">
        <v>176</v>
      </c>
      <c r="D775" s="261" t="s">
        <v>206</v>
      </c>
      <c r="E775" s="28" t="s">
        <v>89</v>
      </c>
    </row>
    <row r="776" spans="1:5" ht="15">
      <c r="A776" s="261"/>
      <c r="B776" s="261"/>
      <c r="C776" s="261"/>
      <c r="D776" s="261"/>
      <c r="E776" s="28" t="s">
        <v>220</v>
      </c>
    </row>
    <row r="777" spans="1:5" ht="15">
      <c r="A777" s="28">
        <v>1</v>
      </c>
      <c r="B777" s="28">
        <v>2</v>
      </c>
      <c r="C777" s="28">
        <v>3</v>
      </c>
      <c r="D777" s="28">
        <v>4</v>
      </c>
      <c r="E777" s="28">
        <v>5</v>
      </c>
    </row>
    <row r="778" spans="1:5" ht="30">
      <c r="A778" s="77"/>
      <c r="B778" s="77" t="s">
        <v>207</v>
      </c>
      <c r="C778" s="28" t="s">
        <v>18</v>
      </c>
      <c r="D778" s="28" t="s">
        <v>18</v>
      </c>
      <c r="E778" s="28" t="s">
        <v>18</v>
      </c>
    </row>
    <row r="779" spans="1:5" ht="30">
      <c r="A779" s="77"/>
      <c r="B779" s="80" t="s">
        <v>208</v>
      </c>
      <c r="C779" s="30"/>
      <c r="D779" s="30"/>
      <c r="E779" s="30"/>
    </row>
    <row r="780" spans="1:5" ht="45">
      <c r="A780" s="77"/>
      <c r="B780" s="80" t="s">
        <v>409</v>
      </c>
      <c r="C780" s="30">
        <v>1</v>
      </c>
      <c r="D780" s="30">
        <v>4900</v>
      </c>
      <c r="E780" s="30">
        <f>C780*D780</f>
        <v>4900</v>
      </c>
    </row>
    <row r="781" spans="1:5" ht="15">
      <c r="A781" s="77"/>
      <c r="B781" s="77" t="s">
        <v>87</v>
      </c>
      <c r="C781" s="30"/>
      <c r="D781" s="64" t="s">
        <v>18</v>
      </c>
      <c r="E781" s="25">
        <f>SUM(E780:E780)</f>
        <v>4900</v>
      </c>
    </row>
    <row r="782" spans="1:5" ht="15">
      <c r="A782" s="78"/>
      <c r="B782" s="78"/>
      <c r="C782" s="78"/>
      <c r="D782" s="79"/>
      <c r="E782" s="86"/>
    </row>
    <row r="783" spans="1:10" ht="15">
      <c r="A783" s="51" t="s">
        <v>300</v>
      </c>
      <c r="C783" s="302" t="s">
        <v>337</v>
      </c>
      <c r="D783" s="302"/>
      <c r="E783" s="302"/>
      <c r="F783" s="302"/>
      <c r="G783" s="302"/>
      <c r="H783" s="302"/>
      <c r="I783" s="302"/>
      <c r="J783" s="302"/>
    </row>
    <row r="784" spans="1:10" ht="15">
      <c r="A784" s="51" t="s">
        <v>301</v>
      </c>
      <c r="B784" s="51"/>
      <c r="C784" s="53"/>
      <c r="D784" s="52" t="s">
        <v>436</v>
      </c>
      <c r="E784" s="81"/>
      <c r="F784" s="51"/>
      <c r="G784" s="51"/>
      <c r="H784" s="51"/>
      <c r="I784" s="51"/>
      <c r="J784" s="51"/>
    </row>
    <row r="785" spans="1:7" ht="15">
      <c r="A785" s="298" t="s">
        <v>322</v>
      </c>
      <c r="B785" s="298"/>
      <c r="C785" s="70"/>
      <c r="D785" s="70"/>
      <c r="E785" s="83"/>
      <c r="F785" s="33"/>
      <c r="G785" s="33"/>
    </row>
    <row r="786" spans="1:5" ht="15">
      <c r="A786" s="78"/>
      <c r="B786" s="78"/>
      <c r="C786" s="78"/>
      <c r="D786" s="79"/>
      <c r="E786" s="86"/>
    </row>
    <row r="787" spans="1:5" ht="15">
      <c r="A787" s="261" t="s">
        <v>77</v>
      </c>
      <c r="B787" s="261" t="s">
        <v>88</v>
      </c>
      <c r="C787" s="261" t="s">
        <v>176</v>
      </c>
      <c r="D787" s="261" t="s">
        <v>206</v>
      </c>
      <c r="E787" s="28" t="s">
        <v>89</v>
      </c>
    </row>
    <row r="788" spans="1:5" ht="15">
      <c r="A788" s="261"/>
      <c r="B788" s="261"/>
      <c r="C788" s="261"/>
      <c r="D788" s="261"/>
      <c r="E788" s="28" t="s">
        <v>220</v>
      </c>
    </row>
    <row r="789" spans="1:5" ht="15">
      <c r="A789" s="28">
        <v>1</v>
      </c>
      <c r="B789" s="28">
        <v>2</v>
      </c>
      <c r="C789" s="28">
        <v>3</v>
      </c>
      <c r="D789" s="28">
        <v>4</v>
      </c>
      <c r="E789" s="28">
        <v>5</v>
      </c>
    </row>
    <row r="790" spans="1:5" ht="30">
      <c r="A790" s="77"/>
      <c r="B790" s="77" t="s">
        <v>207</v>
      </c>
      <c r="C790" s="28" t="s">
        <v>18</v>
      </c>
      <c r="D790" s="28" t="s">
        <v>18</v>
      </c>
      <c r="E790" s="116">
        <v>137500</v>
      </c>
    </row>
    <row r="791" spans="1:5" ht="30">
      <c r="A791" s="77"/>
      <c r="B791" s="80" t="s">
        <v>208</v>
      </c>
      <c r="C791" s="30"/>
      <c r="D791" s="30"/>
      <c r="E791" s="30"/>
    </row>
    <row r="792" spans="1:5" ht="15">
      <c r="A792" s="77" t="s">
        <v>452</v>
      </c>
      <c r="B792" s="80" t="s">
        <v>454</v>
      </c>
      <c r="C792" s="30"/>
      <c r="D792" s="30"/>
      <c r="E792" s="25">
        <v>115300</v>
      </c>
    </row>
    <row r="793" spans="1:5" ht="15">
      <c r="A793" s="77"/>
      <c r="B793" s="80" t="s">
        <v>453</v>
      </c>
      <c r="C793" s="30">
        <v>82</v>
      </c>
      <c r="D793" s="30">
        <v>1000</v>
      </c>
      <c r="E793" s="30">
        <v>82300</v>
      </c>
    </row>
    <row r="794" spans="1:5" ht="15">
      <c r="A794" s="77"/>
      <c r="B794" s="80" t="s">
        <v>455</v>
      </c>
      <c r="C794" s="30">
        <v>1</v>
      </c>
      <c r="D794" s="30">
        <v>33000</v>
      </c>
      <c r="E794" s="30">
        <v>33000</v>
      </c>
    </row>
    <row r="795" spans="1:5" ht="30">
      <c r="A795" s="77">
        <v>2</v>
      </c>
      <c r="B795" s="80" t="s">
        <v>456</v>
      </c>
      <c r="C795" s="30"/>
      <c r="D795" s="30"/>
      <c r="E795" s="25">
        <v>1600</v>
      </c>
    </row>
    <row r="796" spans="1:5" ht="15">
      <c r="A796" s="77"/>
      <c r="B796" s="80" t="s">
        <v>457</v>
      </c>
      <c r="C796" s="30">
        <v>1</v>
      </c>
      <c r="D796" s="30">
        <v>225</v>
      </c>
      <c r="E796" s="30">
        <v>225</v>
      </c>
    </row>
    <row r="797" spans="1:5" ht="15">
      <c r="A797" s="77"/>
      <c r="B797" s="80" t="s">
        <v>458</v>
      </c>
      <c r="C797" s="30">
        <v>1</v>
      </c>
      <c r="D797" s="30">
        <v>175</v>
      </c>
      <c r="E797" s="30">
        <v>175</v>
      </c>
    </row>
    <row r="798" spans="1:5" ht="15">
      <c r="A798" s="77"/>
      <c r="B798" s="80" t="s">
        <v>459</v>
      </c>
      <c r="C798" s="30">
        <v>1</v>
      </c>
      <c r="D798" s="30">
        <v>480</v>
      </c>
      <c r="E798" s="30">
        <v>480</v>
      </c>
    </row>
    <row r="799" spans="1:5" ht="15">
      <c r="A799" s="77"/>
      <c r="B799" s="80" t="s">
        <v>465</v>
      </c>
      <c r="C799" s="30">
        <v>2</v>
      </c>
      <c r="D799" s="30">
        <v>200</v>
      </c>
      <c r="E799" s="30">
        <v>400</v>
      </c>
    </row>
    <row r="800" spans="1:5" ht="15">
      <c r="A800" s="77"/>
      <c r="B800" s="80" t="s">
        <v>466</v>
      </c>
      <c r="C800" s="30">
        <v>2</v>
      </c>
      <c r="D800" s="30">
        <v>160</v>
      </c>
      <c r="E800" s="30">
        <v>320</v>
      </c>
    </row>
    <row r="801" spans="1:5" ht="30">
      <c r="A801" s="77">
        <v>3</v>
      </c>
      <c r="B801" s="80" t="s">
        <v>460</v>
      </c>
      <c r="C801" s="30"/>
      <c r="D801" s="30"/>
      <c r="E801" s="25">
        <v>17500</v>
      </c>
    </row>
    <row r="802" spans="1:5" ht="15">
      <c r="A802" s="77"/>
      <c r="B802" s="80" t="s">
        <v>461</v>
      </c>
      <c r="C802" s="30">
        <v>1</v>
      </c>
      <c r="D802" s="30">
        <v>4200</v>
      </c>
      <c r="E802" s="30">
        <v>4200</v>
      </c>
    </row>
    <row r="803" spans="1:5" ht="30">
      <c r="A803" s="77"/>
      <c r="B803" s="80" t="s">
        <v>462</v>
      </c>
      <c r="C803" s="30">
        <v>1</v>
      </c>
      <c r="D803" s="30">
        <v>12300</v>
      </c>
      <c r="E803" s="30">
        <v>12300</v>
      </c>
    </row>
    <row r="804" spans="1:5" ht="30">
      <c r="A804" s="77">
        <v>4</v>
      </c>
      <c r="B804" s="80" t="s">
        <v>463</v>
      </c>
      <c r="C804" s="30"/>
      <c r="D804" s="30"/>
      <c r="E804" s="25">
        <v>4100</v>
      </c>
    </row>
    <row r="805" spans="1:5" ht="15">
      <c r="A805" s="77"/>
      <c r="B805" s="80" t="s">
        <v>464</v>
      </c>
      <c r="C805" s="30">
        <v>1</v>
      </c>
      <c r="D805" s="30">
        <v>4100</v>
      </c>
      <c r="E805" s="30">
        <v>4100</v>
      </c>
    </row>
    <row r="806" spans="1:5" ht="15">
      <c r="A806" s="77"/>
      <c r="B806" s="77" t="s">
        <v>87</v>
      </c>
      <c r="C806" s="30"/>
      <c r="D806" s="64" t="s">
        <v>18</v>
      </c>
      <c r="E806" s="25">
        <v>137500</v>
      </c>
    </row>
    <row r="807" spans="1:5" ht="15">
      <c r="A807" s="78"/>
      <c r="B807" s="78"/>
      <c r="C807" s="78"/>
      <c r="D807" s="79"/>
      <c r="E807" s="86"/>
    </row>
    <row r="808" spans="1:5" ht="15">
      <c r="A808" s="78"/>
      <c r="B808" s="78"/>
      <c r="C808" s="78"/>
      <c r="D808" s="79"/>
      <c r="E808" s="86"/>
    </row>
    <row r="809" spans="1:6" ht="15">
      <c r="A809" s="301" t="s">
        <v>209</v>
      </c>
      <c r="B809" s="301"/>
      <c r="C809" s="301"/>
      <c r="D809" s="301"/>
      <c r="E809" s="301"/>
      <c r="F809" s="301"/>
    </row>
    <row r="810" spans="1:6" ht="15">
      <c r="A810" s="300" t="s">
        <v>210</v>
      </c>
      <c r="B810" s="300"/>
      <c r="C810" s="300"/>
      <c r="D810" s="300"/>
      <c r="E810" s="300"/>
      <c r="F810" s="300"/>
    </row>
    <row r="811" spans="1:6" ht="15">
      <c r="A811" s="82"/>
      <c r="B811" s="82"/>
      <c r="C811" s="82"/>
      <c r="D811" s="82"/>
      <c r="E811" s="82"/>
      <c r="F811" s="82"/>
    </row>
    <row r="812" spans="1:10" ht="26.25" customHeight="1">
      <c r="A812" s="51" t="s">
        <v>300</v>
      </c>
      <c r="C812" s="302" t="s">
        <v>337</v>
      </c>
      <c r="D812" s="302"/>
      <c r="E812" s="302"/>
      <c r="F812" s="302"/>
      <c r="G812" s="302"/>
      <c r="H812" s="302"/>
      <c r="I812" s="302"/>
      <c r="J812" s="302"/>
    </row>
    <row r="813" spans="1:10" ht="15">
      <c r="A813" s="51" t="s">
        <v>301</v>
      </c>
      <c r="B813" s="51"/>
      <c r="C813" s="53"/>
      <c r="D813" s="52" t="s">
        <v>420</v>
      </c>
      <c r="E813" s="81"/>
      <c r="F813" s="51"/>
      <c r="G813" s="51"/>
      <c r="H813" s="51"/>
      <c r="I813" s="51"/>
      <c r="J813" s="51"/>
    </row>
    <row r="814" spans="1:7" ht="15">
      <c r="A814" s="298" t="s">
        <v>322</v>
      </c>
      <c r="B814" s="298"/>
      <c r="C814" s="70" t="s">
        <v>416</v>
      </c>
      <c r="D814" s="70"/>
      <c r="E814" s="83"/>
      <c r="F814" s="33"/>
      <c r="G814" s="33"/>
    </row>
    <row r="815" spans="1:7" ht="15">
      <c r="A815" s="20"/>
      <c r="B815" s="20"/>
      <c r="C815" s="87"/>
      <c r="D815" s="87"/>
      <c r="E815" s="33"/>
      <c r="F815" s="33"/>
      <c r="G815" s="33"/>
    </row>
    <row r="816" spans="1:6" ht="15">
      <c r="A816" s="261" t="s">
        <v>77</v>
      </c>
      <c r="B816" s="261" t="s">
        <v>88</v>
      </c>
      <c r="C816" s="261" t="s">
        <v>52</v>
      </c>
      <c r="D816" s="261" t="s">
        <v>176</v>
      </c>
      <c r="E816" s="261" t="s">
        <v>211</v>
      </c>
      <c r="F816" s="28" t="s">
        <v>89</v>
      </c>
    </row>
    <row r="817" spans="1:6" ht="15">
      <c r="A817" s="261"/>
      <c r="B817" s="261"/>
      <c r="C817" s="261"/>
      <c r="D817" s="261"/>
      <c r="E817" s="261"/>
      <c r="F817" s="28" t="s">
        <v>221</v>
      </c>
    </row>
    <row r="818" spans="1:6" ht="15">
      <c r="A818" s="28">
        <v>1</v>
      </c>
      <c r="B818" s="28">
        <v>2</v>
      </c>
      <c r="C818" s="28">
        <v>3</v>
      </c>
      <c r="D818" s="28">
        <v>4</v>
      </c>
      <c r="E818" s="28">
        <v>5</v>
      </c>
      <c r="F818" s="28">
        <v>6</v>
      </c>
    </row>
    <row r="819" spans="1:6" ht="30">
      <c r="A819" s="77"/>
      <c r="B819" s="77" t="s">
        <v>212</v>
      </c>
      <c r="C819" s="88" t="s">
        <v>18</v>
      </c>
      <c r="D819" s="88" t="s">
        <v>18</v>
      </c>
      <c r="E819" s="88" t="s">
        <v>18</v>
      </c>
      <c r="F819" s="88" t="s">
        <v>18</v>
      </c>
    </row>
    <row r="820" spans="1:6" ht="30">
      <c r="A820" s="77"/>
      <c r="B820" s="80" t="s">
        <v>213</v>
      </c>
      <c r="C820" s="77"/>
      <c r="D820" s="30"/>
      <c r="E820" s="30"/>
      <c r="F820" s="30">
        <v>103600</v>
      </c>
    </row>
    <row r="821" spans="1:6" ht="15">
      <c r="A821" s="77"/>
      <c r="B821" s="77" t="s">
        <v>412</v>
      </c>
      <c r="C821" s="77" t="s">
        <v>413</v>
      </c>
      <c r="D821" s="30">
        <v>113</v>
      </c>
      <c r="E821" s="30">
        <v>294</v>
      </c>
      <c r="F821" s="30">
        <v>33300</v>
      </c>
    </row>
    <row r="822" spans="1:6" ht="30">
      <c r="A822" s="77"/>
      <c r="B822" s="77" t="s">
        <v>414</v>
      </c>
      <c r="C822" s="77" t="s">
        <v>413</v>
      </c>
      <c r="D822" s="30">
        <v>113</v>
      </c>
      <c r="E822" s="30">
        <v>280</v>
      </c>
      <c r="F822" s="30">
        <v>31700</v>
      </c>
    </row>
    <row r="823" spans="1:6" ht="30">
      <c r="A823" s="77"/>
      <c r="B823" s="77" t="s">
        <v>415</v>
      </c>
      <c r="C823" s="77" t="s">
        <v>413</v>
      </c>
      <c r="D823" s="30">
        <v>43</v>
      </c>
      <c r="E823" s="30">
        <v>897</v>
      </c>
      <c r="F823" s="30">
        <v>38600</v>
      </c>
    </row>
    <row r="824" spans="1:6" ht="15">
      <c r="A824" s="77"/>
      <c r="B824" s="77" t="s">
        <v>87</v>
      </c>
      <c r="C824" s="88" t="s">
        <v>18</v>
      </c>
      <c r="D824" s="89" t="s">
        <v>18</v>
      </c>
      <c r="E824" s="89" t="s">
        <v>18</v>
      </c>
      <c r="F824" s="25">
        <v>103600</v>
      </c>
    </row>
    <row r="825" spans="1:6" ht="15">
      <c r="A825" s="7"/>
      <c r="F825" s="68"/>
    </row>
    <row r="826" spans="1:10" ht="15">
      <c r="A826" s="51" t="s">
        <v>300</v>
      </c>
      <c r="C826" s="302" t="s">
        <v>337</v>
      </c>
      <c r="D826" s="302"/>
      <c r="E826" s="302"/>
      <c r="F826" s="302"/>
      <c r="G826" s="302"/>
      <c r="H826" s="302"/>
      <c r="I826" s="302"/>
      <c r="J826" s="302"/>
    </row>
    <row r="827" spans="1:10" ht="15">
      <c r="A827" s="51" t="s">
        <v>301</v>
      </c>
      <c r="B827" s="51"/>
      <c r="C827" s="53"/>
      <c r="D827" s="52" t="s">
        <v>420</v>
      </c>
      <c r="E827" s="81"/>
      <c r="F827" s="51"/>
      <c r="G827" s="51"/>
      <c r="H827" s="51"/>
      <c r="I827" s="51"/>
      <c r="J827" s="51"/>
    </row>
    <row r="828" spans="1:7" ht="15">
      <c r="A828" s="298" t="s">
        <v>322</v>
      </c>
      <c r="B828" s="298"/>
      <c r="C828" s="70" t="s">
        <v>338</v>
      </c>
      <c r="D828" s="70"/>
      <c r="E828" s="83"/>
      <c r="F828" s="33"/>
      <c r="G828" s="33"/>
    </row>
    <row r="829" spans="1:7" ht="15">
      <c r="A829" s="20"/>
      <c r="B829" s="20"/>
      <c r="C829" s="87"/>
      <c r="D829" s="87"/>
      <c r="E829" s="33"/>
      <c r="F829" s="33"/>
      <c r="G829" s="33"/>
    </row>
    <row r="830" spans="1:6" ht="15">
      <c r="A830" s="261" t="s">
        <v>77</v>
      </c>
      <c r="B830" s="261" t="s">
        <v>88</v>
      </c>
      <c r="C830" s="261" t="s">
        <v>52</v>
      </c>
      <c r="D830" s="261" t="s">
        <v>176</v>
      </c>
      <c r="E830" s="261" t="s">
        <v>211</v>
      </c>
      <c r="F830" s="28" t="s">
        <v>89</v>
      </c>
    </row>
    <row r="831" spans="1:6" ht="15">
      <c r="A831" s="261"/>
      <c r="B831" s="261"/>
      <c r="C831" s="261"/>
      <c r="D831" s="261"/>
      <c r="E831" s="261"/>
      <c r="F831" s="28" t="s">
        <v>221</v>
      </c>
    </row>
    <row r="832" spans="1:6" ht="15">
      <c r="A832" s="28">
        <v>1</v>
      </c>
      <c r="B832" s="28">
        <v>2</v>
      </c>
      <c r="C832" s="28">
        <v>3</v>
      </c>
      <c r="D832" s="28">
        <v>4</v>
      </c>
      <c r="E832" s="28">
        <v>5</v>
      </c>
      <c r="F832" s="28">
        <v>6</v>
      </c>
    </row>
    <row r="833" spans="1:6" ht="30">
      <c r="A833" s="77"/>
      <c r="B833" s="77" t="s">
        <v>212</v>
      </c>
      <c r="C833" s="88" t="s">
        <v>18</v>
      </c>
      <c r="D833" s="88" t="s">
        <v>18</v>
      </c>
      <c r="E833" s="88" t="s">
        <v>18</v>
      </c>
      <c r="F833" s="88" t="s">
        <v>18</v>
      </c>
    </row>
    <row r="834" spans="1:6" ht="30">
      <c r="A834" s="77"/>
      <c r="B834" s="80" t="s">
        <v>213</v>
      </c>
      <c r="C834" s="77"/>
      <c r="D834" s="30"/>
      <c r="E834" s="30"/>
      <c r="F834" s="30">
        <v>147600</v>
      </c>
    </row>
    <row r="835" spans="1:6" ht="15">
      <c r="A835" s="77"/>
      <c r="B835" s="77" t="s">
        <v>348</v>
      </c>
      <c r="C835" s="77" t="s">
        <v>61</v>
      </c>
      <c r="D835" s="30"/>
      <c r="E835" s="30"/>
      <c r="F835" s="30">
        <v>135000</v>
      </c>
    </row>
    <row r="836" spans="1:6" ht="15">
      <c r="A836" s="77"/>
      <c r="B836" s="77" t="s">
        <v>410</v>
      </c>
      <c r="C836" s="77" t="s">
        <v>61</v>
      </c>
      <c r="D836" s="30"/>
      <c r="E836" s="30"/>
      <c r="F836" s="30">
        <v>12600</v>
      </c>
    </row>
    <row r="837" spans="1:6" ht="15">
      <c r="A837" s="77"/>
      <c r="B837" s="77" t="s">
        <v>87</v>
      </c>
      <c r="C837" s="88" t="s">
        <v>18</v>
      </c>
      <c r="D837" s="89" t="s">
        <v>18</v>
      </c>
      <c r="E837" s="89" t="s">
        <v>18</v>
      </c>
      <c r="F837" s="25">
        <v>147600</v>
      </c>
    </row>
    <row r="838" spans="1:6" ht="15">
      <c r="A838" s="82"/>
      <c r="B838" s="82"/>
      <c r="C838" s="82"/>
      <c r="D838" s="82"/>
      <c r="E838" s="82"/>
      <c r="F838" s="82"/>
    </row>
    <row r="839" spans="1:10" ht="26.25" customHeight="1">
      <c r="A839" s="51" t="s">
        <v>300</v>
      </c>
      <c r="C839" s="302" t="s">
        <v>337</v>
      </c>
      <c r="D839" s="302"/>
      <c r="E839" s="302"/>
      <c r="F839" s="302"/>
      <c r="G839" s="302"/>
      <c r="H839" s="302"/>
      <c r="I839" s="302"/>
      <c r="J839" s="302"/>
    </row>
    <row r="840" spans="1:10" ht="15">
      <c r="A840" s="51" t="s">
        <v>301</v>
      </c>
      <c r="B840" s="51"/>
      <c r="C840" s="53"/>
      <c r="D840" s="52" t="s">
        <v>222</v>
      </c>
      <c r="E840" s="81"/>
      <c r="F840" s="51"/>
      <c r="G840" s="51"/>
      <c r="H840" s="51"/>
      <c r="I840" s="51"/>
      <c r="J840" s="51"/>
    </row>
    <row r="841" spans="1:7" ht="15">
      <c r="A841" s="298" t="s">
        <v>322</v>
      </c>
      <c r="B841" s="298"/>
      <c r="C841" s="70" t="s">
        <v>338</v>
      </c>
      <c r="D841" s="70"/>
      <c r="E841" s="83"/>
      <c r="F841" s="33"/>
      <c r="G841" s="33"/>
    </row>
    <row r="842" spans="1:7" ht="15">
      <c r="A842" s="20"/>
      <c r="B842" s="20"/>
      <c r="C842" s="87"/>
      <c r="D842" s="87"/>
      <c r="E842" s="33"/>
      <c r="F842" s="33"/>
      <c r="G842" s="33"/>
    </row>
    <row r="843" spans="1:6" ht="15">
      <c r="A843" s="261" t="s">
        <v>77</v>
      </c>
      <c r="B843" s="261" t="s">
        <v>88</v>
      </c>
      <c r="C843" s="261" t="s">
        <v>52</v>
      </c>
      <c r="D843" s="261" t="s">
        <v>176</v>
      </c>
      <c r="E843" s="261" t="s">
        <v>211</v>
      </c>
      <c r="F843" s="28" t="s">
        <v>89</v>
      </c>
    </row>
    <row r="844" spans="1:6" ht="15">
      <c r="A844" s="261"/>
      <c r="B844" s="261"/>
      <c r="C844" s="261"/>
      <c r="D844" s="261"/>
      <c r="E844" s="261"/>
      <c r="F844" s="28" t="s">
        <v>221</v>
      </c>
    </row>
    <row r="845" spans="1:6" ht="15">
      <c r="A845" s="28">
        <v>1</v>
      </c>
      <c r="B845" s="28">
        <v>2</v>
      </c>
      <c r="C845" s="28">
        <v>3</v>
      </c>
      <c r="D845" s="28">
        <v>4</v>
      </c>
      <c r="E845" s="28">
        <v>5</v>
      </c>
      <c r="F845" s="28">
        <v>6</v>
      </c>
    </row>
    <row r="846" spans="1:6" ht="30">
      <c r="A846" s="77"/>
      <c r="B846" s="77" t="s">
        <v>212</v>
      </c>
      <c r="C846" s="88" t="s">
        <v>18</v>
      </c>
      <c r="D846" s="88" t="s">
        <v>18</v>
      </c>
      <c r="E846" s="88" t="s">
        <v>18</v>
      </c>
      <c r="F846" s="88" t="s">
        <v>18</v>
      </c>
    </row>
    <row r="847" spans="1:6" ht="30">
      <c r="A847" s="77"/>
      <c r="B847" s="80" t="s">
        <v>213</v>
      </c>
      <c r="C847" s="77"/>
      <c r="D847" s="30"/>
      <c r="E847" s="30"/>
      <c r="F847" s="30">
        <f>F848</f>
        <v>8100</v>
      </c>
    </row>
    <row r="848" spans="1:6" ht="30">
      <c r="A848" s="77"/>
      <c r="B848" s="77" t="s">
        <v>349</v>
      </c>
      <c r="C848" s="28" t="s">
        <v>350</v>
      </c>
      <c r="D848" s="30">
        <v>1</v>
      </c>
      <c r="E848" s="30">
        <v>8100</v>
      </c>
      <c r="F848" s="30">
        <v>8100</v>
      </c>
    </row>
    <row r="849" spans="1:6" ht="15">
      <c r="A849" s="77"/>
      <c r="B849" s="77" t="s">
        <v>87</v>
      </c>
      <c r="C849" s="88" t="s">
        <v>18</v>
      </c>
      <c r="D849" s="89" t="s">
        <v>18</v>
      </c>
      <c r="E849" s="89" t="s">
        <v>18</v>
      </c>
      <c r="F849" s="25">
        <f>F848</f>
        <v>8100</v>
      </c>
    </row>
    <row r="850" spans="1:6" ht="15">
      <c r="A850" s="82"/>
      <c r="B850" s="82"/>
      <c r="C850" s="82"/>
      <c r="D850" s="82"/>
      <c r="E850" s="82"/>
      <c r="F850" s="82"/>
    </row>
    <row r="851" spans="1:10" ht="26.25" customHeight="1">
      <c r="A851" s="51" t="s">
        <v>300</v>
      </c>
      <c r="C851" s="302" t="s">
        <v>337</v>
      </c>
      <c r="D851" s="302"/>
      <c r="E851" s="302"/>
      <c r="F851" s="302"/>
      <c r="G851" s="302"/>
      <c r="H851" s="302"/>
      <c r="I851" s="302"/>
      <c r="J851" s="302"/>
    </row>
    <row r="852" spans="1:10" ht="15">
      <c r="A852" s="51" t="s">
        <v>301</v>
      </c>
      <c r="B852" s="51"/>
      <c r="C852" s="53"/>
      <c r="D852" s="52" t="s">
        <v>222</v>
      </c>
      <c r="E852" s="81"/>
      <c r="F852" s="51"/>
      <c r="G852" s="51"/>
      <c r="H852" s="51"/>
      <c r="I852" s="51"/>
      <c r="J852" s="51"/>
    </row>
    <row r="853" spans="1:7" ht="15">
      <c r="A853" s="298" t="s">
        <v>322</v>
      </c>
      <c r="B853" s="298"/>
      <c r="C853" s="70" t="s">
        <v>339</v>
      </c>
      <c r="D853" s="70"/>
      <c r="E853" s="83"/>
      <c r="F853" s="33"/>
      <c r="G853" s="33"/>
    </row>
    <row r="854" spans="1:7" ht="15">
      <c r="A854" s="20"/>
      <c r="B854" s="20"/>
      <c r="C854" s="87"/>
      <c r="D854" s="87"/>
      <c r="E854" s="33"/>
      <c r="F854" s="33"/>
      <c r="G854" s="33"/>
    </row>
    <row r="855" spans="1:6" ht="15">
      <c r="A855" s="261" t="s">
        <v>77</v>
      </c>
      <c r="B855" s="261" t="s">
        <v>88</v>
      </c>
      <c r="C855" s="261" t="s">
        <v>52</v>
      </c>
      <c r="D855" s="261" t="s">
        <v>176</v>
      </c>
      <c r="E855" s="261" t="s">
        <v>211</v>
      </c>
      <c r="F855" s="28" t="s">
        <v>89</v>
      </c>
    </row>
    <row r="856" spans="1:6" ht="15">
      <c r="A856" s="261"/>
      <c r="B856" s="261"/>
      <c r="C856" s="261"/>
      <c r="D856" s="261"/>
      <c r="E856" s="261"/>
      <c r="F856" s="28" t="s">
        <v>221</v>
      </c>
    </row>
    <row r="857" spans="1:6" ht="15">
      <c r="A857" s="28">
        <v>1</v>
      </c>
      <c r="B857" s="28">
        <v>2</v>
      </c>
      <c r="C857" s="28">
        <v>3</v>
      </c>
      <c r="D857" s="28">
        <v>4</v>
      </c>
      <c r="E857" s="28">
        <v>5</v>
      </c>
      <c r="F857" s="28">
        <v>6</v>
      </c>
    </row>
    <row r="858" spans="1:6" ht="30">
      <c r="A858" s="77"/>
      <c r="B858" s="77" t="s">
        <v>212</v>
      </c>
      <c r="C858" s="88" t="s">
        <v>18</v>
      </c>
      <c r="D858" s="88" t="s">
        <v>18</v>
      </c>
      <c r="E858" s="88" t="s">
        <v>18</v>
      </c>
      <c r="F858" s="88" t="s">
        <v>18</v>
      </c>
    </row>
    <row r="859" spans="1:6" ht="30">
      <c r="A859" s="77"/>
      <c r="B859" s="80" t="s">
        <v>213</v>
      </c>
      <c r="C859" s="77"/>
      <c r="D859" s="30"/>
      <c r="E859" s="30"/>
      <c r="F859" s="30">
        <f>F860</f>
        <v>17600</v>
      </c>
    </row>
    <row r="860" spans="1:6" ht="30">
      <c r="A860" s="77"/>
      <c r="B860" s="77" t="s">
        <v>349</v>
      </c>
      <c r="C860" s="28" t="s">
        <v>350</v>
      </c>
      <c r="D860" s="30">
        <v>3</v>
      </c>
      <c r="E860" s="30">
        <v>5850</v>
      </c>
      <c r="F860" s="30">
        <v>17600</v>
      </c>
    </row>
    <row r="861" spans="1:6" ht="15">
      <c r="A861" s="77"/>
      <c r="B861" s="77" t="s">
        <v>87</v>
      </c>
      <c r="C861" s="88" t="s">
        <v>18</v>
      </c>
      <c r="D861" s="89" t="s">
        <v>18</v>
      </c>
      <c r="E861" s="89" t="s">
        <v>18</v>
      </c>
      <c r="F861" s="25">
        <f>F860</f>
        <v>17600</v>
      </c>
    </row>
    <row r="862" spans="1:6" ht="15">
      <c r="A862" s="7"/>
      <c r="F862" s="68"/>
    </row>
    <row r="863" spans="1:6" ht="15">
      <c r="A863" s="7"/>
      <c r="F863" s="68"/>
    </row>
    <row r="1265" ht="12.75"/>
  </sheetData>
  <sheetProtection/>
  <mergeCells count="444">
    <mergeCell ref="C732:J732"/>
    <mergeCell ref="A734:B734"/>
    <mergeCell ref="C692:J692"/>
    <mergeCell ref="A694:B694"/>
    <mergeCell ref="C705:J705"/>
    <mergeCell ref="A707:B707"/>
    <mergeCell ref="C722:J722"/>
    <mergeCell ref="A724:B724"/>
    <mergeCell ref="C783:J783"/>
    <mergeCell ref="A785:B785"/>
    <mergeCell ref="A787:A788"/>
    <mergeCell ref="B787:B788"/>
    <mergeCell ref="C787:C788"/>
    <mergeCell ref="D787:D788"/>
    <mergeCell ref="C826:J826"/>
    <mergeCell ref="A828:B828"/>
    <mergeCell ref="A830:A831"/>
    <mergeCell ref="B830:B831"/>
    <mergeCell ref="C830:C831"/>
    <mergeCell ref="D830:D831"/>
    <mergeCell ref="E830:E831"/>
    <mergeCell ref="D75:G75"/>
    <mergeCell ref="H75:H77"/>
    <mergeCell ref="C759:J759"/>
    <mergeCell ref="A761:B761"/>
    <mergeCell ref="A763:A764"/>
    <mergeCell ref="B763:B764"/>
    <mergeCell ref="C763:C764"/>
    <mergeCell ref="D763:D764"/>
    <mergeCell ref="C607:J607"/>
    <mergeCell ref="A609:B609"/>
    <mergeCell ref="I75:I77"/>
    <mergeCell ref="D76:D77"/>
    <mergeCell ref="A64:A66"/>
    <mergeCell ref="B64:B66"/>
    <mergeCell ref="C64:C66"/>
    <mergeCell ref="A51:B51"/>
    <mergeCell ref="D65:D66"/>
    <mergeCell ref="A75:A77"/>
    <mergeCell ref="B75:B77"/>
    <mergeCell ref="C75:C77"/>
    <mergeCell ref="J76:J77"/>
    <mergeCell ref="A532:F532"/>
    <mergeCell ref="A625:E625"/>
    <mergeCell ref="H64:H66"/>
    <mergeCell ref="A816:A817"/>
    <mergeCell ref="B816:B817"/>
    <mergeCell ref="C816:C817"/>
    <mergeCell ref="D816:D817"/>
    <mergeCell ref="A810:F810"/>
    <mergeCell ref="A464:A465"/>
    <mergeCell ref="D464:D465"/>
    <mergeCell ref="B464:B465"/>
    <mergeCell ref="C464:C465"/>
    <mergeCell ref="E816:E817"/>
    <mergeCell ref="A751:A752"/>
    <mergeCell ref="B751:B752"/>
    <mergeCell ref="C751:C752"/>
    <mergeCell ref="D751:D752"/>
    <mergeCell ref="A809:F809"/>
    <mergeCell ref="D775:D776"/>
    <mergeCell ref="A533:F533"/>
    <mergeCell ref="B446:B447"/>
    <mergeCell ref="C446:C447"/>
    <mergeCell ref="A457:F457"/>
    <mergeCell ref="A456:F456"/>
    <mergeCell ref="A493:F493"/>
    <mergeCell ref="A492:F492"/>
    <mergeCell ref="C459:J459"/>
    <mergeCell ref="A461:B461"/>
    <mergeCell ref="E464:E465"/>
    <mergeCell ref="A360:F360"/>
    <mergeCell ref="A359:F359"/>
    <mergeCell ref="E446:E447"/>
    <mergeCell ref="D446:D447"/>
    <mergeCell ref="A446:A447"/>
    <mergeCell ref="B323:B324"/>
    <mergeCell ref="C323:C324"/>
    <mergeCell ref="D323:D324"/>
    <mergeCell ref="A444:B444"/>
    <mergeCell ref="A443:B443"/>
    <mergeCell ref="A321:F321"/>
    <mergeCell ref="A320:F320"/>
    <mergeCell ref="A351:A352"/>
    <mergeCell ref="B351:B352"/>
    <mergeCell ref="C351:C352"/>
    <mergeCell ref="D351:D352"/>
    <mergeCell ref="B334:B335"/>
    <mergeCell ref="A269:F269"/>
    <mergeCell ref="A206:A207"/>
    <mergeCell ref="B206:C206"/>
    <mergeCell ref="A310:A311"/>
    <mergeCell ref="B310:B311"/>
    <mergeCell ref="C310:C311"/>
    <mergeCell ref="D310:D311"/>
    <mergeCell ref="D206:E207"/>
    <mergeCell ref="B210:C210"/>
    <mergeCell ref="D210:E210"/>
    <mergeCell ref="A292:A293"/>
    <mergeCell ref="B292:B293"/>
    <mergeCell ref="C292:C293"/>
    <mergeCell ref="D292:D293"/>
    <mergeCell ref="A280:F280"/>
    <mergeCell ref="A286:F286"/>
    <mergeCell ref="A285:F285"/>
    <mergeCell ref="D288:J288"/>
    <mergeCell ref="A290:B290"/>
    <mergeCell ref="A115:A116"/>
    <mergeCell ref="B115:B116"/>
    <mergeCell ref="C115:C116"/>
    <mergeCell ref="D115:D116"/>
    <mergeCell ref="E115:E116"/>
    <mergeCell ref="A129:A130"/>
    <mergeCell ref="B129:B130"/>
    <mergeCell ref="C246:C247"/>
    <mergeCell ref="D246:D247"/>
    <mergeCell ref="E246:E247"/>
    <mergeCell ref="A390:F390"/>
    <mergeCell ref="C129:C130"/>
    <mergeCell ref="D129:D130"/>
    <mergeCell ref="E129:E130"/>
    <mergeCell ref="A133:B133"/>
    <mergeCell ref="A164:A165"/>
    <mergeCell ref="B246:B247"/>
    <mergeCell ref="A69:B69"/>
    <mergeCell ref="A73:B73"/>
    <mergeCell ref="D64:G64"/>
    <mergeCell ref="D90:G90"/>
    <mergeCell ref="E76:G76"/>
    <mergeCell ref="C15:D15"/>
    <mergeCell ref="A62:B62"/>
    <mergeCell ref="C62:D62"/>
    <mergeCell ref="A15:B15"/>
    <mergeCell ref="A84:B84"/>
    <mergeCell ref="A3:J3"/>
    <mergeCell ref="A2:J2"/>
    <mergeCell ref="A1:J1"/>
    <mergeCell ref="A17:A19"/>
    <mergeCell ref="B17:B19"/>
    <mergeCell ref="C17:C19"/>
    <mergeCell ref="D17:G17"/>
    <mergeCell ref="H17:H19"/>
    <mergeCell ref="A11:G11"/>
    <mergeCell ref="A8:J9"/>
    <mergeCell ref="A4:J4"/>
    <mergeCell ref="I64:I66"/>
    <mergeCell ref="J18:J19"/>
    <mergeCell ref="I17:I19"/>
    <mergeCell ref="D18:D19"/>
    <mergeCell ref="E18:G18"/>
    <mergeCell ref="E65:G65"/>
    <mergeCell ref="A12:J12"/>
    <mergeCell ref="A5:J5"/>
    <mergeCell ref="A307:F307"/>
    <mergeCell ref="A323:A324"/>
    <mergeCell ref="A332:F332"/>
    <mergeCell ref="A149:F149"/>
    <mergeCell ref="A113:B113"/>
    <mergeCell ref="C113:D113"/>
    <mergeCell ref="A120:B120"/>
    <mergeCell ref="A127:B127"/>
    <mergeCell ref="A137:B137"/>
    <mergeCell ref="A243:B243"/>
    <mergeCell ref="C90:C92"/>
    <mergeCell ref="A363:F363"/>
    <mergeCell ref="A246:A247"/>
    <mergeCell ref="A348:F348"/>
    <mergeCell ref="A334:A335"/>
    <mergeCell ref="C334:C335"/>
    <mergeCell ref="D334:D335"/>
    <mergeCell ref="A302:F302"/>
    <mergeCell ref="A301:F301"/>
    <mergeCell ref="A305:F305"/>
    <mergeCell ref="A140:A141"/>
    <mergeCell ref="B140:B141"/>
    <mergeCell ref="C140:C141"/>
    <mergeCell ref="A745:E745"/>
    <mergeCell ref="A744:E744"/>
    <mergeCell ref="A88:B88"/>
    <mergeCell ref="A102:B102"/>
    <mergeCell ref="A90:A92"/>
    <mergeCell ref="B90:B92"/>
    <mergeCell ref="A150:F150"/>
    <mergeCell ref="H90:H92"/>
    <mergeCell ref="I90:I92"/>
    <mergeCell ref="D91:D92"/>
    <mergeCell ref="E91:G91"/>
    <mergeCell ref="J91:J92"/>
    <mergeCell ref="F164:F165"/>
    <mergeCell ref="D140:D141"/>
    <mergeCell ref="E140:E141"/>
    <mergeCell ref="A148:F148"/>
    <mergeCell ref="A147:F147"/>
    <mergeCell ref="B205:C205"/>
    <mergeCell ref="D205:E205"/>
    <mergeCell ref="A144:B144"/>
    <mergeCell ref="A154:B154"/>
    <mergeCell ref="C154:D154"/>
    <mergeCell ref="D152:J152"/>
    <mergeCell ref="D173:J173"/>
    <mergeCell ref="A175:B175"/>
    <mergeCell ref="C175:D175"/>
    <mergeCell ref="F159:F160"/>
    <mergeCell ref="B203:C203"/>
    <mergeCell ref="D203:E203"/>
    <mergeCell ref="D161:E161"/>
    <mergeCell ref="D162:E162"/>
    <mergeCell ref="D163:E163"/>
    <mergeCell ref="B204:C204"/>
    <mergeCell ref="D204:E204"/>
    <mergeCell ref="B162:C162"/>
    <mergeCell ref="B163:C163"/>
    <mergeCell ref="B164:C164"/>
    <mergeCell ref="B202:C202"/>
    <mergeCell ref="D171:E171"/>
    <mergeCell ref="B168:C168"/>
    <mergeCell ref="B169:C169"/>
    <mergeCell ref="B170:C170"/>
    <mergeCell ref="D169:E169"/>
    <mergeCell ref="D170:E170"/>
    <mergeCell ref="B200:C200"/>
    <mergeCell ref="D200:E200"/>
    <mergeCell ref="D179:E179"/>
    <mergeCell ref="B161:C161"/>
    <mergeCell ref="D156:E156"/>
    <mergeCell ref="D157:E157"/>
    <mergeCell ref="D158:E158"/>
    <mergeCell ref="A201:A202"/>
    <mergeCell ref="B201:C201"/>
    <mergeCell ref="D201:E202"/>
    <mergeCell ref="A159:A160"/>
    <mergeCell ref="D166:E166"/>
    <mergeCell ref="D167:E167"/>
    <mergeCell ref="B199:C199"/>
    <mergeCell ref="A180:A181"/>
    <mergeCell ref="B178:C178"/>
    <mergeCell ref="B187:C187"/>
    <mergeCell ref="B179:C179"/>
    <mergeCell ref="B156:C156"/>
    <mergeCell ref="B157:C157"/>
    <mergeCell ref="B158:C158"/>
    <mergeCell ref="B159:C159"/>
    <mergeCell ref="B160:C160"/>
    <mergeCell ref="B184:C184"/>
    <mergeCell ref="B188:C188"/>
    <mergeCell ref="D188:E188"/>
    <mergeCell ref="B180:C180"/>
    <mergeCell ref="D187:E187"/>
    <mergeCell ref="B165:C165"/>
    <mergeCell ref="B166:C166"/>
    <mergeCell ref="B167:C167"/>
    <mergeCell ref="A171:C171"/>
    <mergeCell ref="B177:C177"/>
    <mergeCell ref="F180:F181"/>
    <mergeCell ref="B181:C181"/>
    <mergeCell ref="B182:C182"/>
    <mergeCell ref="D182:E182"/>
    <mergeCell ref="A185:A186"/>
    <mergeCell ref="B185:C185"/>
    <mergeCell ref="F185:F186"/>
    <mergeCell ref="B186:C186"/>
    <mergeCell ref="B183:C183"/>
    <mergeCell ref="D183:E183"/>
    <mergeCell ref="B189:C189"/>
    <mergeCell ref="D189:E189"/>
    <mergeCell ref="D194:J194"/>
    <mergeCell ref="A196:B196"/>
    <mergeCell ref="B190:C190"/>
    <mergeCell ref="D190:E190"/>
    <mergeCell ref="B191:C191"/>
    <mergeCell ref="D191:E191"/>
    <mergeCell ref="D159:E160"/>
    <mergeCell ref="D164:E165"/>
    <mergeCell ref="D180:E181"/>
    <mergeCell ref="D185:E186"/>
    <mergeCell ref="D184:E184"/>
    <mergeCell ref="D177:E177"/>
    <mergeCell ref="D178:E178"/>
    <mergeCell ref="D168:E168"/>
    <mergeCell ref="F206:F207"/>
    <mergeCell ref="B207:C207"/>
    <mergeCell ref="B208:C208"/>
    <mergeCell ref="D208:E208"/>
    <mergeCell ref="D198:E198"/>
    <mergeCell ref="A192:C192"/>
    <mergeCell ref="D192:E192"/>
    <mergeCell ref="D199:E199"/>
    <mergeCell ref="B198:C198"/>
    <mergeCell ref="F201:F202"/>
    <mergeCell ref="B209:C209"/>
    <mergeCell ref="D209:E209"/>
    <mergeCell ref="D211:E211"/>
    <mergeCell ref="B212:C212"/>
    <mergeCell ref="D212:E212"/>
    <mergeCell ref="A213:C213"/>
    <mergeCell ref="D213:E213"/>
    <mergeCell ref="D215:J215"/>
    <mergeCell ref="B211:C211"/>
    <mergeCell ref="A217:B217"/>
    <mergeCell ref="B219:C219"/>
    <mergeCell ref="D219:E219"/>
    <mergeCell ref="B220:C220"/>
    <mergeCell ref="D220:E220"/>
    <mergeCell ref="B221:C221"/>
    <mergeCell ref="D221:E221"/>
    <mergeCell ref="A222:A223"/>
    <mergeCell ref="B222:C222"/>
    <mergeCell ref="D222:E223"/>
    <mergeCell ref="F222:F223"/>
    <mergeCell ref="B223:C223"/>
    <mergeCell ref="B232:C232"/>
    <mergeCell ref="D232:E232"/>
    <mergeCell ref="B233:C233"/>
    <mergeCell ref="D233:E233"/>
    <mergeCell ref="B224:C224"/>
    <mergeCell ref="D224:E224"/>
    <mergeCell ref="B225:C225"/>
    <mergeCell ref="D225:E225"/>
    <mergeCell ref="B226:C226"/>
    <mergeCell ref="D226:E226"/>
    <mergeCell ref="B228:C228"/>
    <mergeCell ref="B229:C229"/>
    <mergeCell ref="D229:E229"/>
    <mergeCell ref="B230:C230"/>
    <mergeCell ref="D230:E230"/>
    <mergeCell ref="A227:A228"/>
    <mergeCell ref="B227:C227"/>
    <mergeCell ref="D227:E228"/>
    <mergeCell ref="C441:J441"/>
    <mergeCell ref="A331:F331"/>
    <mergeCell ref="A346:F346"/>
    <mergeCell ref="A345:F345"/>
    <mergeCell ref="A349:F349"/>
    <mergeCell ref="A304:F304"/>
    <mergeCell ref="A308:F308"/>
    <mergeCell ref="A362:F362"/>
    <mergeCell ref="A437:F437"/>
    <mergeCell ref="A436:F436"/>
    <mergeCell ref="A439:F439"/>
    <mergeCell ref="A365:A366"/>
    <mergeCell ref="B365:B366"/>
    <mergeCell ref="C365:C366"/>
    <mergeCell ref="D365:D366"/>
    <mergeCell ref="C535:J535"/>
    <mergeCell ref="A380:F380"/>
    <mergeCell ref="A379:F379"/>
    <mergeCell ref="A382:A383"/>
    <mergeCell ref="B382:B383"/>
    <mergeCell ref="A537:B537"/>
    <mergeCell ref="C562:C567"/>
    <mergeCell ref="C627:J627"/>
    <mergeCell ref="A629:B629"/>
    <mergeCell ref="C644:J644"/>
    <mergeCell ref="C570:J570"/>
    <mergeCell ref="A572:B572"/>
    <mergeCell ref="A624:E624"/>
    <mergeCell ref="C546:C553"/>
    <mergeCell ref="A646:B646"/>
    <mergeCell ref="C747:J747"/>
    <mergeCell ref="A749:B749"/>
    <mergeCell ref="C812:J812"/>
    <mergeCell ref="A814:B814"/>
    <mergeCell ref="C771:J771"/>
    <mergeCell ref="A773:B773"/>
    <mergeCell ref="A775:A776"/>
    <mergeCell ref="B775:B776"/>
    <mergeCell ref="C775:C776"/>
    <mergeCell ref="C839:J839"/>
    <mergeCell ref="A841:B841"/>
    <mergeCell ref="A843:A844"/>
    <mergeCell ref="B843:B844"/>
    <mergeCell ref="C843:C844"/>
    <mergeCell ref="D843:D844"/>
    <mergeCell ref="E843:E844"/>
    <mergeCell ref="C851:J851"/>
    <mergeCell ref="A853:B853"/>
    <mergeCell ref="A855:A856"/>
    <mergeCell ref="B855:B856"/>
    <mergeCell ref="C855:C856"/>
    <mergeCell ref="D855:D856"/>
    <mergeCell ref="E855:E856"/>
    <mergeCell ref="C663:J663"/>
    <mergeCell ref="A665:B665"/>
    <mergeCell ref="C677:J677"/>
    <mergeCell ref="A679:B679"/>
    <mergeCell ref="C489:J489"/>
    <mergeCell ref="A491:B491"/>
    <mergeCell ref="A503:A504"/>
    <mergeCell ref="B503:B504"/>
    <mergeCell ref="C503:C504"/>
    <mergeCell ref="D503:D504"/>
    <mergeCell ref="A108:F108"/>
    <mergeCell ref="A109:F109"/>
    <mergeCell ref="A238:F238"/>
    <mergeCell ref="A239:F239"/>
    <mergeCell ref="C241:J241"/>
    <mergeCell ref="A234:C234"/>
    <mergeCell ref="D234:E234"/>
    <mergeCell ref="B231:C231"/>
    <mergeCell ref="D231:E231"/>
    <mergeCell ref="F227:F228"/>
    <mergeCell ref="A270:F270"/>
    <mergeCell ref="A281:A282"/>
    <mergeCell ref="B281:B282"/>
    <mergeCell ref="C281:C282"/>
    <mergeCell ref="D281:D282"/>
    <mergeCell ref="E281:E282"/>
    <mergeCell ref="A274:B274"/>
    <mergeCell ref="A276:F276"/>
    <mergeCell ref="A277:F277"/>
    <mergeCell ref="C382:C383"/>
    <mergeCell ref="D382:D383"/>
    <mergeCell ref="E382:E383"/>
    <mergeCell ref="A391:F391"/>
    <mergeCell ref="A395:B395"/>
    <mergeCell ref="A397:A398"/>
    <mergeCell ref="B397:B398"/>
    <mergeCell ref="C397:C398"/>
    <mergeCell ref="D397:D398"/>
    <mergeCell ref="E397:E398"/>
    <mergeCell ref="E430:E431"/>
    <mergeCell ref="A405:B405"/>
    <mergeCell ref="A407:A408"/>
    <mergeCell ref="B407:B408"/>
    <mergeCell ref="C407:C408"/>
    <mergeCell ref="D407:D408"/>
    <mergeCell ref="E407:E408"/>
    <mergeCell ref="E503:E504"/>
    <mergeCell ref="C595:J595"/>
    <mergeCell ref="A597:B597"/>
    <mergeCell ref="C403:K403"/>
    <mergeCell ref="C426:K426"/>
    <mergeCell ref="A428:B428"/>
    <mergeCell ref="A430:A431"/>
    <mergeCell ref="B430:B431"/>
    <mergeCell ref="C430:C431"/>
    <mergeCell ref="D430:D431"/>
    <mergeCell ref="C520:J520"/>
    <mergeCell ref="A522:B522"/>
    <mergeCell ref="A524:A525"/>
    <mergeCell ref="B524:B525"/>
    <mergeCell ref="C524:C525"/>
    <mergeCell ref="D524:D525"/>
    <mergeCell ref="E524:E525"/>
  </mergeCells>
  <hyperlinks>
    <hyperlink ref="A11" location="P424" display="P424"/>
    <hyperlink ref="B168" location="P1265" display="P1265"/>
    <hyperlink ref="B169" location="P1265" display="P1265"/>
    <hyperlink ref="A280" r:id="rId1" display="consultantplus://offline/ref=747F550818F2E0180D6BB7944D239EA313518B0D51CCF8C0D11289832F2A7704258B1DB271C93CLEW9J"/>
    <hyperlink ref="A286" location="P452" display="P452"/>
    <hyperlink ref="A302" location="P470" display="P470"/>
    <hyperlink ref="A346" location="P488" display="P488"/>
    <hyperlink ref="A360" location="P497" display="P497"/>
    <hyperlink ref="A437" location="P506" display="P506"/>
    <hyperlink ref="B189" location="P1265" display="P1265"/>
    <hyperlink ref="B190" location="P1265" display="P1265"/>
    <hyperlink ref="B210" location="P1265" display="P1265"/>
    <hyperlink ref="B211" location="P1265" display="P1265"/>
    <hyperlink ref="B231" location="P1265" display="P1265"/>
    <hyperlink ref="B232" location="P1265" display="P1265"/>
    <hyperlink ref="A239" location="P506" display="P506"/>
  </hyperlinks>
  <printOptions/>
  <pageMargins left="0.7086614173228347" right="0.31496062992125984" top="0.35433070866141736" bottom="0.35433070866141736" header="0" footer="0"/>
  <pageSetup fitToHeight="20" fitToWidth="1" horizontalDpi="600" verticalDpi="600" orientation="portrait" paperSize="9" scale="64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1"/>
  <sheetViews>
    <sheetView zoomScale="89" zoomScaleNormal="89" zoomScalePageLayoutView="0" workbookViewId="0" topLeftCell="A113">
      <selection activeCell="E147" sqref="E147"/>
    </sheetView>
  </sheetViews>
  <sheetFormatPr defaultColWidth="9.140625" defaultRowHeight="12.75"/>
  <cols>
    <col min="1" max="1" width="79.421875" style="16" customWidth="1"/>
    <col min="2" max="2" width="10.57421875" style="15" customWidth="1"/>
    <col min="3" max="3" width="13.00390625" style="27" customWidth="1"/>
    <col min="4" max="4" width="13.7109375" style="26" customWidth="1"/>
    <col min="5" max="6" width="17.57421875" style="26" customWidth="1"/>
    <col min="7" max="7" width="13.140625" style="21" customWidth="1"/>
    <col min="8" max="8" width="12.8515625" style="21" customWidth="1"/>
    <col min="9" max="9" width="16.57421875" style="21" customWidth="1"/>
    <col min="10" max="16384" width="9.140625" style="15" customWidth="1"/>
  </cols>
  <sheetData>
    <row r="1" spans="1:8" ht="15" hidden="1">
      <c r="A1" s="266"/>
      <c r="B1" s="266"/>
      <c r="C1" s="266"/>
      <c r="D1" s="266"/>
      <c r="E1" s="266"/>
      <c r="F1" s="266"/>
      <c r="G1" s="266"/>
      <c r="H1" s="266"/>
    </row>
    <row r="2" spans="1:9" s="17" customFormat="1" ht="18.75" customHeight="1">
      <c r="A2" s="267" t="s">
        <v>3</v>
      </c>
      <c r="B2" s="267"/>
      <c r="C2" s="267"/>
      <c r="D2" s="267"/>
      <c r="E2" s="267"/>
      <c r="F2" s="267"/>
      <c r="G2" s="267"/>
      <c r="H2" s="267"/>
      <c r="I2" s="22"/>
    </row>
    <row r="3" spans="1:9" s="17" customFormat="1" ht="18.75">
      <c r="A3" s="324"/>
      <c r="B3" s="324"/>
      <c r="C3" s="324"/>
      <c r="D3" s="324"/>
      <c r="E3" s="324"/>
      <c r="F3" s="324"/>
      <c r="G3" s="324"/>
      <c r="H3" s="324"/>
      <c r="I3" s="22"/>
    </row>
    <row r="4" spans="1:9" s="17" customFormat="1" ht="18.75" customHeight="1">
      <c r="A4" s="268" t="s">
        <v>4</v>
      </c>
      <c r="B4" s="268"/>
      <c r="C4" s="268"/>
      <c r="D4" s="268"/>
      <c r="E4" s="268"/>
      <c r="F4" s="268"/>
      <c r="G4" s="268"/>
      <c r="H4" s="268"/>
      <c r="I4" s="22"/>
    </row>
    <row r="5" spans="1:9" s="17" customFormat="1" ht="18.75" customHeight="1">
      <c r="A5" s="268" t="s">
        <v>533</v>
      </c>
      <c r="B5" s="268"/>
      <c r="C5" s="268"/>
      <c r="D5" s="268"/>
      <c r="E5" s="268"/>
      <c r="F5" s="268"/>
      <c r="G5" s="268"/>
      <c r="H5" s="268"/>
      <c r="I5" s="22"/>
    </row>
    <row r="6" spans="1:9" s="17" customFormat="1" ht="19.5" customHeight="1">
      <c r="A6" s="268" t="s">
        <v>5</v>
      </c>
      <c r="B6" s="268"/>
      <c r="C6" s="268"/>
      <c r="D6" s="268"/>
      <c r="E6" s="268"/>
      <c r="F6" s="268"/>
      <c r="G6" s="268"/>
      <c r="H6" s="268"/>
      <c r="I6" s="22"/>
    </row>
    <row r="7" spans="1:9" s="17" customFormat="1" ht="20.25" customHeight="1">
      <c r="A7" s="269" t="s">
        <v>6</v>
      </c>
      <c r="B7" s="269"/>
      <c r="C7" s="269"/>
      <c r="D7" s="269"/>
      <c r="E7" s="269"/>
      <c r="F7" s="269"/>
      <c r="G7" s="269"/>
      <c r="H7" s="269"/>
      <c r="I7" s="22"/>
    </row>
    <row r="8" spans="1:9" s="17" customFormat="1" ht="18.75">
      <c r="A8" s="324"/>
      <c r="B8" s="324"/>
      <c r="C8" s="324"/>
      <c r="D8" s="324"/>
      <c r="E8" s="324"/>
      <c r="F8" s="324"/>
      <c r="G8" s="324"/>
      <c r="H8" s="324"/>
      <c r="I8" s="22"/>
    </row>
    <row r="9" spans="1:8" ht="15" customHeight="1">
      <c r="A9" s="270" t="s">
        <v>7</v>
      </c>
      <c r="B9" s="270"/>
      <c r="C9" s="270"/>
      <c r="D9" s="270"/>
      <c r="E9" s="270"/>
      <c r="F9" s="270"/>
      <c r="G9" s="270"/>
      <c r="H9" s="270"/>
    </row>
    <row r="10" spans="1:8" ht="30" customHeight="1">
      <c r="A10" s="271" t="s">
        <v>8</v>
      </c>
      <c r="B10" s="271"/>
      <c r="C10" s="271"/>
      <c r="D10" s="271"/>
      <c r="E10" s="271"/>
      <c r="F10" s="271"/>
      <c r="G10" s="271"/>
      <c r="H10" s="271"/>
    </row>
    <row r="11" spans="1:8" ht="30" customHeight="1">
      <c r="A11" s="261" t="s">
        <v>0</v>
      </c>
      <c r="B11" s="261" t="s">
        <v>9</v>
      </c>
      <c r="C11" s="272" t="s">
        <v>10</v>
      </c>
      <c r="D11" s="273" t="s">
        <v>11</v>
      </c>
      <c r="E11" s="273"/>
      <c r="F11" s="273"/>
      <c r="G11" s="273"/>
      <c r="H11" s="273"/>
    </row>
    <row r="12" spans="1:8" ht="15">
      <c r="A12" s="261"/>
      <c r="B12" s="261"/>
      <c r="C12" s="272"/>
      <c r="D12" s="273" t="s">
        <v>12</v>
      </c>
      <c r="E12" s="273" t="s">
        <v>1</v>
      </c>
      <c r="F12" s="273"/>
      <c r="G12" s="273"/>
      <c r="H12" s="273"/>
    </row>
    <row r="13" spans="1:8" ht="96.75" customHeight="1">
      <c r="A13" s="261"/>
      <c r="B13" s="261"/>
      <c r="C13" s="272"/>
      <c r="D13" s="273"/>
      <c r="E13" s="273" t="s">
        <v>13</v>
      </c>
      <c r="F13" s="274" t="s">
        <v>14</v>
      </c>
      <c r="G13" s="273" t="s">
        <v>15</v>
      </c>
      <c r="H13" s="273"/>
    </row>
    <row r="14" spans="1:8" ht="37.5" customHeight="1">
      <c r="A14" s="261"/>
      <c r="B14" s="261"/>
      <c r="C14" s="272"/>
      <c r="D14" s="273"/>
      <c r="E14" s="273"/>
      <c r="F14" s="274"/>
      <c r="G14" s="64" t="s">
        <v>12</v>
      </c>
      <c r="H14" s="64" t="s">
        <v>16</v>
      </c>
    </row>
    <row r="15" spans="1:8" ht="15">
      <c r="A15" s="28">
        <v>1</v>
      </c>
      <c r="B15" s="28">
        <v>2</v>
      </c>
      <c r="C15" s="29">
        <v>3</v>
      </c>
      <c r="D15" s="183">
        <v>4</v>
      </c>
      <c r="E15" s="183">
        <v>5</v>
      </c>
      <c r="F15" s="183">
        <v>6</v>
      </c>
      <c r="G15" s="183">
        <v>8</v>
      </c>
      <c r="H15" s="183">
        <v>9</v>
      </c>
    </row>
    <row r="16" spans="1:8" ht="18.75">
      <c r="A16" s="142" t="s">
        <v>17</v>
      </c>
      <c r="B16" s="143">
        <v>100</v>
      </c>
      <c r="C16" s="144" t="s">
        <v>18</v>
      </c>
      <c r="D16" s="145">
        <v>49914346.59</v>
      </c>
      <c r="E16" s="145">
        <v>44430040</v>
      </c>
      <c r="F16" s="145">
        <f>F36</f>
        <v>3330600</v>
      </c>
      <c r="G16" s="145">
        <f>G17+G18+G44</f>
        <v>2153706.59</v>
      </c>
      <c r="H16" s="146"/>
    </row>
    <row r="17" spans="1:8" ht="15">
      <c r="A17" s="147" t="s">
        <v>19</v>
      </c>
      <c r="B17" s="148">
        <v>110</v>
      </c>
      <c r="C17" s="149"/>
      <c r="D17" s="150">
        <f>G17</f>
        <v>166131.38</v>
      </c>
      <c r="E17" s="151" t="s">
        <v>18</v>
      </c>
      <c r="F17" s="151" t="s">
        <v>18</v>
      </c>
      <c r="G17" s="150">
        <v>166131.38</v>
      </c>
      <c r="H17" s="152" t="s">
        <v>18</v>
      </c>
    </row>
    <row r="18" spans="1:8" ht="15">
      <c r="A18" s="153" t="s">
        <v>20</v>
      </c>
      <c r="B18" s="154">
        <v>120</v>
      </c>
      <c r="C18" s="155"/>
      <c r="D18" s="156">
        <v>46001715.21</v>
      </c>
      <c r="E18" s="156">
        <f>E19+E24</f>
        <v>44430040</v>
      </c>
      <c r="F18" s="156"/>
      <c r="G18" s="156">
        <v>1571675.21</v>
      </c>
      <c r="H18" s="157"/>
    </row>
    <row r="19" spans="1:8" ht="49.5" customHeight="1">
      <c r="A19" s="153" t="s">
        <v>240</v>
      </c>
      <c r="B19" s="154" t="s">
        <v>528</v>
      </c>
      <c r="C19" s="158"/>
      <c r="D19" s="159">
        <f>D22+D23+D20+D21</f>
        <v>37151800</v>
      </c>
      <c r="E19" s="159">
        <f>E22+E23+E20+E21</f>
        <v>37151800</v>
      </c>
      <c r="F19" s="156"/>
      <c r="G19" s="156"/>
      <c r="H19" s="156"/>
    </row>
    <row r="20" spans="1:9" ht="60">
      <c r="A20" s="77" t="s">
        <v>243</v>
      </c>
      <c r="B20" s="28"/>
      <c r="C20" s="29" t="s">
        <v>247</v>
      </c>
      <c r="D20" s="67">
        <v>3048300</v>
      </c>
      <c r="E20" s="67">
        <v>3048300</v>
      </c>
      <c r="F20" s="30"/>
      <c r="G20" s="30"/>
      <c r="H20" s="30"/>
      <c r="I20" s="21">
        <f>17059200+3535500-D20</f>
        <v>17546400</v>
      </c>
    </row>
    <row r="21" spans="1:8" ht="60.75" customHeight="1">
      <c r="A21" s="77" t="s">
        <v>244</v>
      </c>
      <c r="B21" s="28"/>
      <c r="C21" s="29" t="s">
        <v>248</v>
      </c>
      <c r="D21" s="67">
        <v>108500</v>
      </c>
      <c r="E21" s="67">
        <v>108500</v>
      </c>
      <c r="F21" s="30"/>
      <c r="G21" s="30"/>
      <c r="H21" s="30"/>
    </row>
    <row r="22" spans="1:8" ht="63" customHeight="1">
      <c r="A22" s="77" t="s">
        <v>242</v>
      </c>
      <c r="B22" s="28"/>
      <c r="C22" s="29" t="s">
        <v>245</v>
      </c>
      <c r="D22" s="67">
        <v>32826400</v>
      </c>
      <c r="E22" s="67">
        <v>32826400</v>
      </c>
      <c r="F22" s="30"/>
      <c r="G22" s="30"/>
      <c r="H22" s="30"/>
    </row>
    <row r="23" spans="1:8" ht="69.75" customHeight="1">
      <c r="A23" s="77" t="s">
        <v>241</v>
      </c>
      <c r="B23" s="28"/>
      <c r="C23" s="29" t="s">
        <v>246</v>
      </c>
      <c r="D23" s="67">
        <f>E23</f>
        <v>1168600</v>
      </c>
      <c r="E23" s="67">
        <v>1168600</v>
      </c>
      <c r="F23" s="30"/>
      <c r="G23" s="30"/>
      <c r="H23" s="30"/>
    </row>
    <row r="24" spans="1:8" ht="79.5" customHeight="1">
      <c r="A24" s="153" t="s">
        <v>222</v>
      </c>
      <c r="B24" s="154" t="s">
        <v>529</v>
      </c>
      <c r="C24" s="158"/>
      <c r="D24" s="159">
        <f>SUM(D25:D31)</f>
        <v>7278240</v>
      </c>
      <c r="E24" s="159">
        <f>SUM(E25:E31)</f>
        <v>7278240</v>
      </c>
      <c r="F24" s="156"/>
      <c r="G24" s="156"/>
      <c r="H24" s="156"/>
    </row>
    <row r="25" spans="1:9" ht="21.75" customHeight="1">
      <c r="A25" s="77" t="s">
        <v>243</v>
      </c>
      <c r="B25" s="28"/>
      <c r="C25" s="29" t="s">
        <v>247</v>
      </c>
      <c r="D25" s="67">
        <f aca="true" t="shared" si="0" ref="D25:D31">E25</f>
        <v>1634200</v>
      </c>
      <c r="E25" s="67">
        <v>1634200</v>
      </c>
      <c r="F25" s="30"/>
      <c r="G25" s="30"/>
      <c r="H25" s="30"/>
      <c r="I25" s="21">
        <f>2877800+2716300+53000-D25</f>
        <v>4012900</v>
      </c>
    </row>
    <row r="26" spans="1:8" ht="63.75" customHeight="1">
      <c r="A26" s="77" t="s">
        <v>255</v>
      </c>
      <c r="B26" s="28"/>
      <c r="C26" s="29" t="s">
        <v>252</v>
      </c>
      <c r="D26" s="67">
        <f t="shared" si="0"/>
        <v>353000</v>
      </c>
      <c r="E26" s="67">
        <v>353000</v>
      </c>
      <c r="F26" s="30"/>
      <c r="G26" s="30"/>
      <c r="H26" s="30"/>
    </row>
    <row r="27" spans="1:8" ht="81.75" customHeight="1">
      <c r="A27" s="77" t="s">
        <v>244</v>
      </c>
      <c r="B27" s="28"/>
      <c r="C27" s="29" t="s">
        <v>248</v>
      </c>
      <c r="D27" s="67">
        <f t="shared" si="0"/>
        <v>364000</v>
      </c>
      <c r="E27" s="67">
        <v>364000</v>
      </c>
      <c r="F27" s="30"/>
      <c r="G27" s="30"/>
      <c r="H27" s="30"/>
    </row>
    <row r="28" spans="1:8" ht="79.5" customHeight="1">
      <c r="A28" s="77" t="s">
        <v>242</v>
      </c>
      <c r="B28" s="28"/>
      <c r="C28" s="29" t="s">
        <v>245</v>
      </c>
      <c r="D28" s="67">
        <f t="shared" si="0"/>
        <v>479700</v>
      </c>
      <c r="E28" s="67">
        <v>479700</v>
      </c>
      <c r="F28" s="30"/>
      <c r="G28" s="30"/>
      <c r="H28" s="30"/>
    </row>
    <row r="29" spans="1:8" ht="63.75" customHeight="1">
      <c r="A29" s="77" t="s">
        <v>249</v>
      </c>
      <c r="B29" s="28"/>
      <c r="C29" s="29" t="s">
        <v>253</v>
      </c>
      <c r="D29" s="67">
        <f t="shared" si="0"/>
        <v>3283000</v>
      </c>
      <c r="E29" s="67">
        <v>3283000</v>
      </c>
      <c r="F29" s="30"/>
      <c r="G29" s="30"/>
      <c r="H29" s="30"/>
    </row>
    <row r="30" spans="1:8" ht="81.75" customHeight="1">
      <c r="A30" s="77" t="s">
        <v>250</v>
      </c>
      <c r="B30" s="28"/>
      <c r="C30" s="29" t="s">
        <v>246</v>
      </c>
      <c r="D30" s="67">
        <f t="shared" si="0"/>
        <v>1033200</v>
      </c>
      <c r="E30" s="67">
        <v>1033200</v>
      </c>
      <c r="F30" s="30"/>
      <c r="G30" s="30"/>
      <c r="H30" s="30"/>
    </row>
    <row r="31" spans="1:8" ht="79.5" customHeight="1">
      <c r="A31" s="77" t="s">
        <v>251</v>
      </c>
      <c r="B31" s="28"/>
      <c r="C31" s="29" t="s">
        <v>254</v>
      </c>
      <c r="D31" s="67">
        <f t="shared" si="0"/>
        <v>131140</v>
      </c>
      <c r="E31" s="67">
        <v>131140</v>
      </c>
      <c r="F31" s="30"/>
      <c r="G31" s="30"/>
      <c r="H31" s="30"/>
    </row>
    <row r="32" spans="1:8" ht="55.5" customHeight="1">
      <c r="A32" s="153" t="s">
        <v>527</v>
      </c>
      <c r="B32" s="154" t="s">
        <v>530</v>
      </c>
      <c r="C32" s="155"/>
      <c r="D32" s="159">
        <v>1571675.21</v>
      </c>
      <c r="E32" s="159"/>
      <c r="F32" s="156"/>
      <c r="G32" s="156">
        <v>1571675.21</v>
      </c>
      <c r="H32" s="156"/>
    </row>
    <row r="33" spans="1:9" s="19" customFormat="1" ht="15">
      <c r="A33" s="77" t="s">
        <v>497</v>
      </c>
      <c r="B33" s="28"/>
      <c r="C33" s="29"/>
      <c r="D33" s="67">
        <v>18000</v>
      </c>
      <c r="E33" s="67"/>
      <c r="F33" s="30"/>
      <c r="G33" s="30">
        <v>18000</v>
      </c>
      <c r="H33" s="30"/>
      <c r="I33" s="23">
        <f>547600+187900+107000+50000+400000+531700-D33</f>
        <v>1806200</v>
      </c>
    </row>
    <row r="34" spans="1:8" ht="48.75" customHeight="1">
      <c r="A34" s="77" t="s">
        <v>498</v>
      </c>
      <c r="B34" s="28"/>
      <c r="C34" s="29"/>
      <c r="D34" s="67">
        <v>151581.47</v>
      </c>
      <c r="E34" s="67"/>
      <c r="F34" s="30"/>
      <c r="G34" s="30">
        <v>151581.47</v>
      </c>
      <c r="H34" s="30"/>
    </row>
    <row r="35" spans="1:8" ht="35.25" customHeight="1">
      <c r="A35" s="77" t="s">
        <v>499</v>
      </c>
      <c r="B35" s="28"/>
      <c r="C35" s="29"/>
      <c r="D35" s="67">
        <v>1402093.74</v>
      </c>
      <c r="E35" s="67"/>
      <c r="F35" s="30"/>
      <c r="G35" s="30">
        <v>1402093.74</v>
      </c>
      <c r="H35" s="30"/>
    </row>
    <row r="36" spans="1:8" ht="15">
      <c r="A36" s="160" t="s">
        <v>487</v>
      </c>
      <c r="B36" s="161">
        <v>150</v>
      </c>
      <c r="C36" s="162"/>
      <c r="D36" s="163">
        <v>3330600</v>
      </c>
      <c r="E36" s="163" t="s">
        <v>18</v>
      </c>
      <c r="F36" s="163">
        <v>3330600</v>
      </c>
      <c r="G36" s="163" t="s">
        <v>18</v>
      </c>
      <c r="H36" s="163" t="s">
        <v>18</v>
      </c>
    </row>
    <row r="37" spans="1:8" ht="15">
      <c r="A37" s="160" t="s">
        <v>222</v>
      </c>
      <c r="B37" s="161" t="s">
        <v>531</v>
      </c>
      <c r="C37" s="162"/>
      <c r="D37" s="163">
        <v>2751600</v>
      </c>
      <c r="E37" s="163"/>
      <c r="F37" s="163">
        <v>2751600</v>
      </c>
      <c r="G37" s="163"/>
      <c r="H37" s="163"/>
    </row>
    <row r="38" spans="1:8" ht="15">
      <c r="A38" s="77" t="s">
        <v>223</v>
      </c>
      <c r="B38" s="28"/>
      <c r="C38" s="29" t="s">
        <v>256</v>
      </c>
      <c r="D38" s="30">
        <f>F38</f>
        <v>789900</v>
      </c>
      <c r="E38" s="30"/>
      <c r="F38" s="30">
        <v>789900</v>
      </c>
      <c r="G38" s="30"/>
      <c r="H38" s="30"/>
    </row>
    <row r="39" spans="1:8" ht="30">
      <c r="A39" s="77" t="s">
        <v>490</v>
      </c>
      <c r="B39" s="28"/>
      <c r="C39" s="29" t="s">
        <v>488</v>
      </c>
      <c r="D39" s="30">
        <v>10000</v>
      </c>
      <c r="E39" s="30"/>
      <c r="F39" s="30">
        <v>10000</v>
      </c>
      <c r="G39" s="30"/>
      <c r="H39" s="30"/>
    </row>
    <row r="40" spans="1:9" ht="30">
      <c r="A40" s="77" t="s">
        <v>491</v>
      </c>
      <c r="B40" s="28"/>
      <c r="C40" s="29" t="s">
        <v>489</v>
      </c>
      <c r="D40" s="30">
        <v>512700</v>
      </c>
      <c r="E40" s="30"/>
      <c r="F40" s="30">
        <v>512700</v>
      </c>
      <c r="G40" s="30"/>
      <c r="H40" s="30"/>
      <c r="I40" s="21">
        <f>D40-D16</f>
        <v>-49401646.59</v>
      </c>
    </row>
    <row r="41" spans="1:9" ht="15">
      <c r="A41" s="77" t="s">
        <v>224</v>
      </c>
      <c r="B41" s="28"/>
      <c r="C41" s="29" t="s">
        <v>257</v>
      </c>
      <c r="D41" s="30">
        <f>F41</f>
        <v>1439000</v>
      </c>
      <c r="E41" s="30"/>
      <c r="F41" s="30">
        <v>1439000</v>
      </c>
      <c r="G41" s="30"/>
      <c r="H41" s="30"/>
      <c r="I41" s="21">
        <f>D41-D17-D37</f>
        <v>-1478731.38</v>
      </c>
    </row>
    <row r="42" spans="1:8" ht="15">
      <c r="A42" s="160" t="s">
        <v>240</v>
      </c>
      <c r="B42" s="161" t="s">
        <v>532</v>
      </c>
      <c r="C42" s="162"/>
      <c r="D42" s="163">
        <v>579000</v>
      </c>
      <c r="E42" s="163"/>
      <c r="F42" s="163">
        <v>579000</v>
      </c>
      <c r="G42" s="164"/>
      <c r="H42" s="164"/>
    </row>
    <row r="43" spans="1:8" ht="75">
      <c r="A43" s="97" t="s">
        <v>492</v>
      </c>
      <c r="B43" s="28"/>
      <c r="C43" s="29" t="s">
        <v>258</v>
      </c>
      <c r="D43" s="30">
        <f>F43</f>
        <v>579000</v>
      </c>
      <c r="E43" s="30"/>
      <c r="F43" s="30">
        <v>579000</v>
      </c>
      <c r="G43" s="30"/>
      <c r="H43" s="30"/>
    </row>
    <row r="44" spans="1:8" ht="15">
      <c r="A44" s="165" t="s">
        <v>493</v>
      </c>
      <c r="B44" s="186">
        <v>160</v>
      </c>
      <c r="C44" s="166"/>
      <c r="D44" s="167">
        <v>415900</v>
      </c>
      <c r="E44" s="168" t="s">
        <v>18</v>
      </c>
      <c r="F44" s="168" t="s">
        <v>18</v>
      </c>
      <c r="G44" s="167">
        <v>415900</v>
      </c>
      <c r="H44" s="169"/>
    </row>
    <row r="45" spans="1:8" ht="26.25">
      <c r="A45" s="127" t="s">
        <v>494</v>
      </c>
      <c r="B45" s="170"/>
      <c r="C45" s="171"/>
      <c r="D45" s="146">
        <v>376800</v>
      </c>
      <c r="E45" s="172"/>
      <c r="F45" s="172"/>
      <c r="G45" s="146">
        <v>376800</v>
      </c>
      <c r="H45" s="173"/>
    </row>
    <row r="46" spans="1:8" ht="26.25">
      <c r="A46" s="127" t="s">
        <v>495</v>
      </c>
      <c r="B46" s="170"/>
      <c r="C46" s="171"/>
      <c r="D46" s="146">
        <v>39100</v>
      </c>
      <c r="E46" s="172"/>
      <c r="F46" s="172"/>
      <c r="G46" s="146">
        <v>39100</v>
      </c>
      <c r="H46" s="173"/>
    </row>
    <row r="47" spans="1:8" ht="15">
      <c r="A47" s="174" t="s">
        <v>21</v>
      </c>
      <c r="B47" s="187">
        <v>180</v>
      </c>
      <c r="C47" s="175" t="s">
        <v>18</v>
      </c>
      <c r="D47" s="176"/>
      <c r="E47" s="177" t="s">
        <v>18</v>
      </c>
      <c r="F47" s="177" t="s">
        <v>18</v>
      </c>
      <c r="G47" s="176"/>
      <c r="H47" s="177" t="s">
        <v>18</v>
      </c>
    </row>
    <row r="48" spans="1:8" ht="15">
      <c r="A48" s="77"/>
      <c r="B48" s="28"/>
      <c r="C48" s="29"/>
      <c r="D48" s="30"/>
      <c r="E48" s="64"/>
      <c r="F48" s="30"/>
      <c r="G48" s="64"/>
      <c r="H48" s="64"/>
    </row>
    <row r="49" spans="1:9" ht="18.75">
      <c r="A49" s="178" t="s">
        <v>22</v>
      </c>
      <c r="B49" s="188">
        <v>200</v>
      </c>
      <c r="C49" s="179" t="s">
        <v>18</v>
      </c>
      <c r="D49" s="180">
        <v>50621540</v>
      </c>
      <c r="E49" s="181">
        <v>44430040</v>
      </c>
      <c r="F49" s="181">
        <v>3330600</v>
      </c>
      <c r="G49" s="180">
        <v>2860900</v>
      </c>
      <c r="H49" s="180"/>
      <c r="I49" s="21">
        <f>D49-D20</f>
        <v>47573240</v>
      </c>
    </row>
    <row r="50" spans="1:8" ht="15.75">
      <c r="A50" s="135" t="s">
        <v>526</v>
      </c>
      <c r="B50" s="133" t="s">
        <v>500</v>
      </c>
      <c r="C50" s="140"/>
      <c r="D50" s="182">
        <v>37730800</v>
      </c>
      <c r="E50" s="182">
        <v>37151800</v>
      </c>
      <c r="F50" s="134">
        <v>579000</v>
      </c>
      <c r="G50" s="134"/>
      <c r="H50" s="134"/>
    </row>
    <row r="51" spans="1:8" ht="15">
      <c r="A51" s="129" t="s">
        <v>23</v>
      </c>
      <c r="B51" s="275">
        <v>210</v>
      </c>
      <c r="C51" s="276"/>
      <c r="D51" s="277">
        <f>D53</f>
        <v>35874700</v>
      </c>
      <c r="E51" s="278">
        <v>35874700</v>
      </c>
      <c r="F51" s="278"/>
      <c r="G51" s="277"/>
      <c r="H51" s="278"/>
    </row>
    <row r="52" spans="1:8" ht="15">
      <c r="A52" s="129" t="s">
        <v>24</v>
      </c>
      <c r="B52" s="275"/>
      <c r="C52" s="276"/>
      <c r="D52" s="277"/>
      <c r="E52" s="278"/>
      <c r="F52" s="278"/>
      <c r="G52" s="277"/>
      <c r="H52" s="278"/>
    </row>
    <row r="53" spans="1:9" ht="15">
      <c r="A53" s="123" t="s">
        <v>2</v>
      </c>
      <c r="B53" s="275">
        <v>211</v>
      </c>
      <c r="C53" s="272"/>
      <c r="D53" s="279">
        <f>SUM(D55:D60)</f>
        <v>35874700</v>
      </c>
      <c r="E53" s="279">
        <f>SUM(E55:E60)</f>
        <v>35874700</v>
      </c>
      <c r="F53" s="279"/>
      <c r="G53" s="279"/>
      <c r="H53" s="279"/>
      <c r="I53" s="21">
        <f>D52-D21-D23</f>
        <v>-1277100</v>
      </c>
    </row>
    <row r="54" spans="1:8" ht="15">
      <c r="A54" s="123" t="s">
        <v>25</v>
      </c>
      <c r="B54" s="326"/>
      <c r="C54" s="272"/>
      <c r="D54" s="279"/>
      <c r="E54" s="279"/>
      <c r="F54" s="279"/>
      <c r="G54" s="279"/>
      <c r="H54" s="279"/>
    </row>
    <row r="55" spans="1:8" ht="15">
      <c r="A55" s="325" t="s">
        <v>225</v>
      </c>
      <c r="B55" s="261"/>
      <c r="C55" s="29" t="s">
        <v>247</v>
      </c>
      <c r="D55" s="30">
        <f aca="true" t="shared" si="1" ref="D55:D60">E55</f>
        <v>2340000</v>
      </c>
      <c r="E55" s="30">
        <v>2340000</v>
      </c>
      <c r="F55" s="30"/>
      <c r="G55" s="30"/>
      <c r="H55" s="30"/>
    </row>
    <row r="56" spans="1:8" ht="15">
      <c r="A56" s="325"/>
      <c r="B56" s="261"/>
      <c r="C56" s="29" t="s">
        <v>245</v>
      </c>
      <c r="D56" s="30">
        <f t="shared" si="1"/>
        <v>25210000</v>
      </c>
      <c r="E56" s="30">
        <v>25210000</v>
      </c>
      <c r="F56" s="30"/>
      <c r="G56" s="30"/>
      <c r="H56" s="30"/>
    </row>
    <row r="57" spans="1:8" ht="15">
      <c r="A57" s="325" t="s">
        <v>226</v>
      </c>
      <c r="B57" s="261"/>
      <c r="C57" s="29" t="s">
        <v>247</v>
      </c>
      <c r="D57" s="30">
        <f t="shared" si="1"/>
        <v>0</v>
      </c>
      <c r="E57" s="30">
        <v>0</v>
      </c>
      <c r="F57" s="30"/>
      <c r="G57" s="30"/>
      <c r="H57" s="30"/>
    </row>
    <row r="58" spans="1:8" ht="15">
      <c r="A58" s="325"/>
      <c r="B58" s="261"/>
      <c r="C58" s="29" t="s">
        <v>245</v>
      </c>
      <c r="D58" s="30">
        <f t="shared" si="1"/>
        <v>3500</v>
      </c>
      <c r="E58" s="30">
        <v>3500</v>
      </c>
      <c r="F58" s="30"/>
      <c r="G58" s="30"/>
      <c r="H58" s="30"/>
    </row>
    <row r="59" spans="1:8" ht="15">
      <c r="A59" s="327" t="s">
        <v>227</v>
      </c>
      <c r="B59" s="264"/>
      <c r="C59" s="137" t="s">
        <v>247</v>
      </c>
      <c r="D59" s="138">
        <f t="shared" si="1"/>
        <v>708300</v>
      </c>
      <c r="E59" s="138">
        <v>708300</v>
      </c>
      <c r="F59" s="138"/>
      <c r="G59" s="138"/>
      <c r="H59" s="30"/>
    </row>
    <row r="60" spans="1:8" ht="15">
      <c r="A60" s="328"/>
      <c r="B60" s="264"/>
      <c r="C60" s="31" t="s">
        <v>245</v>
      </c>
      <c r="D60" s="32">
        <f t="shared" si="1"/>
        <v>7612900</v>
      </c>
      <c r="E60" s="32">
        <v>7612900</v>
      </c>
      <c r="F60" s="32"/>
      <c r="G60" s="32"/>
      <c r="H60" s="30"/>
    </row>
    <row r="61" spans="1:8" ht="15">
      <c r="A61" s="129" t="s">
        <v>501</v>
      </c>
      <c r="B61" s="128">
        <v>220</v>
      </c>
      <c r="C61" s="130"/>
      <c r="D61" s="25">
        <v>573000</v>
      </c>
      <c r="E61" s="25"/>
      <c r="F61" s="25">
        <v>573000</v>
      </c>
      <c r="G61" s="25"/>
      <c r="H61" s="25"/>
    </row>
    <row r="62" spans="1:8" ht="15">
      <c r="A62" s="123" t="s">
        <v>2</v>
      </c>
      <c r="B62" s="128"/>
      <c r="C62" s="29"/>
      <c r="D62" s="30"/>
      <c r="E62" s="30"/>
      <c r="F62" s="30"/>
      <c r="G62" s="30"/>
      <c r="H62" s="30"/>
    </row>
    <row r="63" spans="1:8" ht="24.75">
      <c r="A63" s="131" t="s">
        <v>503</v>
      </c>
      <c r="B63" s="28"/>
      <c r="C63" s="29" t="s">
        <v>258</v>
      </c>
      <c r="D63" s="30">
        <v>573000</v>
      </c>
      <c r="E63" s="30"/>
      <c r="F63" s="30">
        <v>573000</v>
      </c>
      <c r="G63" s="30"/>
      <c r="H63" s="30"/>
    </row>
    <row r="64" spans="1:8" ht="15">
      <c r="A64" s="132" t="s">
        <v>502</v>
      </c>
      <c r="B64" s="128">
        <v>250</v>
      </c>
      <c r="C64" s="130" t="s">
        <v>258</v>
      </c>
      <c r="D64" s="25">
        <v>6000</v>
      </c>
      <c r="E64" s="25"/>
      <c r="F64" s="25">
        <v>6000</v>
      </c>
      <c r="G64" s="25"/>
      <c r="H64" s="25"/>
    </row>
    <row r="65" spans="1:8" ht="15">
      <c r="A65" s="129" t="s">
        <v>26</v>
      </c>
      <c r="B65" s="128">
        <v>260</v>
      </c>
      <c r="C65" s="130" t="s">
        <v>18</v>
      </c>
      <c r="D65" s="25">
        <v>1277100</v>
      </c>
      <c r="E65" s="25">
        <v>1277100</v>
      </c>
      <c r="F65" s="30"/>
      <c r="G65" s="30"/>
      <c r="H65" s="30"/>
    </row>
    <row r="66" spans="1:8" ht="15">
      <c r="A66" s="325" t="s">
        <v>228</v>
      </c>
      <c r="B66" s="261"/>
      <c r="C66" s="29" t="s">
        <v>248</v>
      </c>
      <c r="D66" s="30">
        <f aca="true" t="shared" si="2" ref="D66:D75">E66</f>
        <v>0</v>
      </c>
      <c r="E66" s="30">
        <v>0</v>
      </c>
      <c r="F66" s="30"/>
      <c r="G66" s="30"/>
      <c r="H66" s="30"/>
    </row>
    <row r="67" spans="1:8" ht="15">
      <c r="A67" s="325"/>
      <c r="B67" s="261"/>
      <c r="C67" s="29" t="s">
        <v>246</v>
      </c>
      <c r="D67" s="30">
        <f t="shared" si="2"/>
        <v>86300</v>
      </c>
      <c r="E67" s="30">
        <v>86300</v>
      </c>
      <c r="F67" s="30"/>
      <c r="G67" s="30"/>
      <c r="H67" s="30"/>
    </row>
    <row r="68" spans="1:8" ht="15">
      <c r="A68" s="325" t="s">
        <v>231</v>
      </c>
      <c r="B68" s="261"/>
      <c r="C68" s="29" t="s">
        <v>248</v>
      </c>
      <c r="D68" s="30">
        <f t="shared" si="2"/>
        <v>0</v>
      </c>
      <c r="E68" s="30">
        <v>0</v>
      </c>
      <c r="F68" s="30"/>
      <c r="G68" s="30"/>
      <c r="H68" s="30"/>
    </row>
    <row r="69" spans="1:8" ht="15">
      <c r="A69" s="325"/>
      <c r="B69" s="261"/>
      <c r="C69" s="29" t="s">
        <v>246</v>
      </c>
      <c r="D69" s="30">
        <f t="shared" si="2"/>
        <v>121400</v>
      </c>
      <c r="E69" s="30">
        <v>121400</v>
      </c>
      <c r="F69" s="30"/>
      <c r="G69" s="30"/>
      <c r="H69" s="30"/>
    </row>
    <row r="70" spans="1:9" ht="21.75" customHeight="1">
      <c r="A70" s="325" t="s">
        <v>232</v>
      </c>
      <c r="B70" s="261"/>
      <c r="C70" s="29" t="s">
        <v>248</v>
      </c>
      <c r="D70" s="30">
        <f t="shared" si="2"/>
        <v>0</v>
      </c>
      <c r="E70" s="30">
        <v>0</v>
      </c>
      <c r="F70" s="30"/>
      <c r="G70" s="30"/>
      <c r="H70" s="30"/>
      <c r="I70" s="21">
        <f>D70-D25</f>
        <v>-1634200</v>
      </c>
    </row>
    <row r="71" spans="1:8" ht="15">
      <c r="A71" s="325"/>
      <c r="B71" s="261"/>
      <c r="C71" s="29" t="s">
        <v>246</v>
      </c>
      <c r="D71" s="30">
        <f t="shared" si="2"/>
        <v>3000</v>
      </c>
      <c r="E71" s="30">
        <v>3000</v>
      </c>
      <c r="F71" s="30"/>
      <c r="G71" s="30"/>
      <c r="H71" s="30"/>
    </row>
    <row r="72" spans="1:8" ht="15">
      <c r="A72" s="325" t="s">
        <v>234</v>
      </c>
      <c r="B72" s="261"/>
      <c r="C72" s="29" t="s">
        <v>248</v>
      </c>
      <c r="D72" s="30">
        <f t="shared" si="2"/>
        <v>103600</v>
      </c>
      <c r="E72" s="30">
        <v>103600</v>
      </c>
      <c r="F72" s="30"/>
      <c r="G72" s="30"/>
      <c r="H72" s="30"/>
    </row>
    <row r="73" spans="1:8" ht="15">
      <c r="A73" s="325"/>
      <c r="B73" s="261"/>
      <c r="C73" s="29" t="s">
        <v>246</v>
      </c>
      <c r="D73" s="30">
        <f t="shared" si="2"/>
        <v>147600</v>
      </c>
      <c r="E73" s="30">
        <v>147600</v>
      </c>
      <c r="F73" s="30"/>
      <c r="G73" s="30"/>
      <c r="H73" s="30"/>
    </row>
    <row r="74" spans="1:9" ht="15">
      <c r="A74" s="325" t="s">
        <v>233</v>
      </c>
      <c r="B74" s="261"/>
      <c r="C74" s="29" t="s">
        <v>248</v>
      </c>
      <c r="D74" s="30">
        <f t="shared" si="2"/>
        <v>4900</v>
      </c>
      <c r="E74" s="30">
        <v>4900</v>
      </c>
      <c r="F74" s="30"/>
      <c r="G74" s="30"/>
      <c r="H74" s="30"/>
      <c r="I74" s="21">
        <f>D73-D26-D29</f>
        <v>-3488400</v>
      </c>
    </row>
    <row r="75" spans="1:8" ht="15">
      <c r="A75" s="325"/>
      <c r="B75" s="261"/>
      <c r="C75" s="29" t="s">
        <v>246</v>
      </c>
      <c r="D75" s="30">
        <f t="shared" si="2"/>
        <v>810300</v>
      </c>
      <c r="E75" s="30">
        <v>810300</v>
      </c>
      <c r="F75" s="30"/>
      <c r="G75" s="30"/>
      <c r="H75" s="30"/>
    </row>
    <row r="76" spans="1:8" ht="15.75">
      <c r="A76" s="139" t="s">
        <v>525</v>
      </c>
      <c r="B76" s="133" t="s">
        <v>504</v>
      </c>
      <c r="C76" s="140"/>
      <c r="D76" s="182">
        <v>10029840</v>
      </c>
      <c r="E76" s="182">
        <v>7278240</v>
      </c>
      <c r="F76" s="134">
        <v>2751600</v>
      </c>
      <c r="G76" s="141"/>
      <c r="H76" s="141"/>
    </row>
    <row r="77" spans="1:8" ht="15">
      <c r="A77" s="123" t="s">
        <v>23</v>
      </c>
      <c r="B77" s="275">
        <v>210</v>
      </c>
      <c r="C77" s="272"/>
      <c r="D77" s="277">
        <f>D79</f>
        <v>2113900</v>
      </c>
      <c r="E77" s="282">
        <v>2113900</v>
      </c>
      <c r="F77" s="278"/>
      <c r="G77" s="279"/>
      <c r="H77" s="273"/>
    </row>
    <row r="78" spans="1:8" ht="15">
      <c r="A78" s="123" t="s">
        <v>24</v>
      </c>
      <c r="B78" s="275"/>
      <c r="C78" s="272"/>
      <c r="D78" s="277"/>
      <c r="E78" s="282"/>
      <c r="F78" s="278"/>
      <c r="G78" s="279"/>
      <c r="H78" s="273"/>
    </row>
    <row r="79" spans="1:8" ht="15">
      <c r="A79" s="123" t="s">
        <v>2</v>
      </c>
      <c r="B79" s="261">
        <v>211</v>
      </c>
      <c r="C79" s="272"/>
      <c r="D79" s="279">
        <f>SUM(D81:D86)</f>
        <v>2113900</v>
      </c>
      <c r="E79" s="279">
        <v>2113900</v>
      </c>
      <c r="F79" s="279"/>
      <c r="G79" s="279"/>
      <c r="H79" s="279"/>
    </row>
    <row r="80" spans="1:8" ht="15">
      <c r="A80" s="123" t="s">
        <v>25</v>
      </c>
      <c r="B80" s="262"/>
      <c r="C80" s="272"/>
      <c r="D80" s="279"/>
      <c r="E80" s="279"/>
      <c r="F80" s="279"/>
      <c r="G80" s="279"/>
      <c r="H80" s="279"/>
    </row>
    <row r="81" spans="1:8" ht="15">
      <c r="A81" s="325" t="s">
        <v>225</v>
      </c>
      <c r="B81" s="261"/>
      <c r="C81" s="29" t="s">
        <v>247</v>
      </c>
      <c r="D81" s="30">
        <f aca="true" t="shared" si="3" ref="D81:D89">E81</f>
        <v>1255000</v>
      </c>
      <c r="E81" s="30">
        <v>1255000</v>
      </c>
      <c r="F81" s="30"/>
      <c r="G81" s="30"/>
      <c r="H81" s="30"/>
    </row>
    <row r="82" spans="1:8" ht="15">
      <c r="A82" s="325"/>
      <c r="B82" s="261"/>
      <c r="C82" s="29" t="s">
        <v>245</v>
      </c>
      <c r="D82" s="30">
        <f t="shared" si="3"/>
        <v>368000</v>
      </c>
      <c r="E82" s="30">
        <v>368000</v>
      </c>
      <c r="F82" s="30"/>
      <c r="G82" s="30"/>
      <c r="H82" s="30"/>
    </row>
    <row r="83" spans="1:9" ht="15">
      <c r="A83" s="325" t="s">
        <v>226</v>
      </c>
      <c r="B83" s="261"/>
      <c r="C83" s="29" t="s">
        <v>247</v>
      </c>
      <c r="D83" s="30">
        <f>E83</f>
        <v>0</v>
      </c>
      <c r="E83" s="30"/>
      <c r="F83" s="30"/>
      <c r="G83" s="30"/>
      <c r="H83" s="30"/>
      <c r="I83" s="21">
        <f>D82+D83-D27-D30</f>
        <v>-1029200</v>
      </c>
    </row>
    <row r="84" spans="1:9" ht="15">
      <c r="A84" s="325"/>
      <c r="B84" s="261"/>
      <c r="C84" s="29" t="s">
        <v>245</v>
      </c>
      <c r="D84" s="30">
        <f>E84</f>
        <v>600</v>
      </c>
      <c r="E84" s="30">
        <v>600</v>
      </c>
      <c r="F84" s="30"/>
      <c r="G84" s="30"/>
      <c r="H84" s="30"/>
      <c r="I84" s="21">
        <f>D84+D85+D86+D87+D89+D90-D28-D31</f>
        <v>7802000</v>
      </c>
    </row>
    <row r="85" spans="1:9" ht="15">
      <c r="A85" s="325" t="s">
        <v>227</v>
      </c>
      <c r="B85" s="261"/>
      <c r="C85" s="29" t="s">
        <v>247</v>
      </c>
      <c r="D85" s="30">
        <f t="shared" si="3"/>
        <v>379200</v>
      </c>
      <c r="E85" s="30">
        <v>379200</v>
      </c>
      <c r="F85" s="30"/>
      <c r="G85" s="30"/>
      <c r="H85" s="30"/>
      <c r="I85" s="21">
        <f>D84+D86+D92+D94-D28</f>
        <v>3506300</v>
      </c>
    </row>
    <row r="86" spans="1:9" ht="15">
      <c r="A86" s="325"/>
      <c r="B86" s="261"/>
      <c r="C86" s="29" t="s">
        <v>245</v>
      </c>
      <c r="D86" s="30">
        <f t="shared" si="3"/>
        <v>111100</v>
      </c>
      <c r="E86" s="30">
        <v>111100</v>
      </c>
      <c r="F86" s="30"/>
      <c r="G86" s="30"/>
      <c r="H86" s="30"/>
      <c r="I86" s="21">
        <f>D85+D87+D89+D93+D95-D31</f>
        <v>719560</v>
      </c>
    </row>
    <row r="87" spans="1:8" ht="15">
      <c r="A87" s="129" t="s">
        <v>505</v>
      </c>
      <c r="B87" s="128">
        <v>230</v>
      </c>
      <c r="C87" s="29"/>
      <c r="D87" s="25">
        <f t="shared" si="3"/>
        <v>218900</v>
      </c>
      <c r="E87" s="25">
        <v>218900</v>
      </c>
      <c r="F87" s="30"/>
      <c r="G87" s="30"/>
      <c r="H87" s="30"/>
    </row>
    <row r="88" spans="1:8" ht="15">
      <c r="A88" s="123" t="s">
        <v>534</v>
      </c>
      <c r="B88" s="28"/>
      <c r="C88" s="29" t="s">
        <v>246</v>
      </c>
      <c r="D88" s="30">
        <f t="shared" si="3"/>
        <v>212900</v>
      </c>
      <c r="E88" s="30">
        <v>212900</v>
      </c>
      <c r="F88" s="30"/>
      <c r="G88" s="30"/>
      <c r="H88" s="30"/>
    </row>
    <row r="89" spans="1:8" ht="15">
      <c r="A89" s="123" t="s">
        <v>535</v>
      </c>
      <c r="B89" s="28"/>
      <c r="C89" s="29" t="s">
        <v>246</v>
      </c>
      <c r="D89" s="30">
        <f t="shared" si="3"/>
        <v>6000</v>
      </c>
      <c r="E89" s="30">
        <v>6000</v>
      </c>
      <c r="F89" s="30"/>
      <c r="G89" s="30"/>
      <c r="H89" s="30"/>
    </row>
    <row r="90" spans="1:8" ht="15">
      <c r="A90" s="129" t="s">
        <v>26</v>
      </c>
      <c r="B90" s="128">
        <v>260</v>
      </c>
      <c r="C90" s="29" t="s">
        <v>18</v>
      </c>
      <c r="D90" s="25">
        <v>7697040</v>
      </c>
      <c r="E90" s="25">
        <v>4945440</v>
      </c>
      <c r="F90" s="25">
        <v>2751600</v>
      </c>
      <c r="G90" s="30"/>
      <c r="H90" s="30"/>
    </row>
    <row r="91" spans="1:8" ht="15">
      <c r="A91" s="325" t="s">
        <v>229</v>
      </c>
      <c r="B91" s="261"/>
      <c r="C91" s="29" t="s">
        <v>252</v>
      </c>
      <c r="D91" s="30">
        <f aca="true" t="shared" si="4" ref="D91:D102">E91</f>
        <v>353000</v>
      </c>
      <c r="E91" s="30">
        <v>353000</v>
      </c>
      <c r="F91" s="30"/>
      <c r="G91" s="30"/>
      <c r="H91" s="30"/>
    </row>
    <row r="92" spans="1:8" ht="15">
      <c r="A92" s="325"/>
      <c r="B92" s="261"/>
      <c r="C92" s="29" t="s">
        <v>253</v>
      </c>
      <c r="D92" s="30">
        <f t="shared" si="4"/>
        <v>3283000</v>
      </c>
      <c r="E92" s="30">
        <v>3283000</v>
      </c>
      <c r="F92" s="30"/>
      <c r="G92" s="30"/>
      <c r="H92" s="30"/>
    </row>
    <row r="93" spans="1:8" ht="15">
      <c r="A93" s="325" t="s">
        <v>230</v>
      </c>
      <c r="B93" s="261"/>
      <c r="C93" s="29" t="s">
        <v>248</v>
      </c>
      <c r="D93" s="30">
        <f t="shared" si="4"/>
        <v>171800</v>
      </c>
      <c r="E93" s="30">
        <v>171800</v>
      </c>
      <c r="F93" s="30"/>
      <c r="G93" s="30"/>
      <c r="H93" s="30"/>
    </row>
    <row r="94" spans="1:8" ht="15">
      <c r="A94" s="325"/>
      <c r="B94" s="261"/>
      <c r="C94" s="29" t="s">
        <v>246</v>
      </c>
      <c r="D94" s="30">
        <f t="shared" si="4"/>
        <v>591300</v>
      </c>
      <c r="E94" s="30">
        <v>591300</v>
      </c>
      <c r="F94" s="30"/>
      <c r="G94" s="30"/>
      <c r="H94" s="30"/>
    </row>
    <row r="95" spans="1:8" ht="15">
      <c r="A95" s="325"/>
      <c r="B95" s="261"/>
      <c r="C95" s="29" t="s">
        <v>254</v>
      </c>
      <c r="D95" s="30">
        <f>E95</f>
        <v>74800</v>
      </c>
      <c r="E95" s="30">
        <v>74800</v>
      </c>
      <c r="F95" s="30"/>
      <c r="G95" s="30"/>
      <c r="H95" s="30"/>
    </row>
    <row r="96" spans="1:9" s="19" customFormat="1" ht="15">
      <c r="A96" s="325"/>
      <c r="B96" s="261"/>
      <c r="C96" s="29" t="s">
        <v>488</v>
      </c>
      <c r="D96" s="30">
        <v>10000</v>
      </c>
      <c r="E96" s="30"/>
      <c r="F96" s="30">
        <v>10000</v>
      </c>
      <c r="G96" s="30"/>
      <c r="H96" s="30"/>
      <c r="I96" s="23">
        <f>D96-D33</f>
        <v>-8000</v>
      </c>
    </row>
    <row r="97" spans="1:8" ht="15">
      <c r="A97" s="325"/>
      <c r="B97" s="261"/>
      <c r="C97" s="29" t="s">
        <v>489</v>
      </c>
      <c r="D97" s="30">
        <v>512700</v>
      </c>
      <c r="E97" s="30"/>
      <c r="F97" s="30">
        <v>512700</v>
      </c>
      <c r="G97" s="30"/>
      <c r="H97" s="30"/>
    </row>
    <row r="98" spans="1:8" ht="15">
      <c r="A98" s="325"/>
      <c r="B98" s="261"/>
      <c r="C98" s="29" t="s">
        <v>257</v>
      </c>
      <c r="D98" s="30">
        <v>1439000</v>
      </c>
      <c r="E98" s="30"/>
      <c r="F98" s="30">
        <v>1439000</v>
      </c>
      <c r="G98" s="30"/>
      <c r="H98" s="30"/>
    </row>
    <row r="99" spans="1:8" ht="15">
      <c r="A99" s="325" t="s">
        <v>231</v>
      </c>
      <c r="B99" s="261"/>
      <c r="C99" s="29" t="s">
        <v>248</v>
      </c>
      <c r="D99" s="30">
        <f t="shared" si="4"/>
        <v>174600</v>
      </c>
      <c r="E99" s="30">
        <v>174600</v>
      </c>
      <c r="F99" s="30"/>
      <c r="G99" s="30"/>
      <c r="H99" s="30"/>
    </row>
    <row r="100" spans="1:8" ht="15">
      <c r="A100" s="325"/>
      <c r="B100" s="261"/>
      <c r="C100" s="29" t="s">
        <v>246</v>
      </c>
      <c r="D100" s="30">
        <f t="shared" si="4"/>
        <v>202900</v>
      </c>
      <c r="E100" s="30">
        <v>202900</v>
      </c>
      <c r="F100" s="30"/>
      <c r="G100" s="30"/>
      <c r="H100" s="30"/>
    </row>
    <row r="101" spans="1:8" ht="15">
      <c r="A101" s="325"/>
      <c r="B101" s="261"/>
      <c r="C101" s="29" t="s">
        <v>254</v>
      </c>
      <c r="D101" s="30">
        <f>E101</f>
        <v>56340</v>
      </c>
      <c r="E101" s="30">
        <v>56340</v>
      </c>
      <c r="F101" s="30"/>
      <c r="G101" s="30"/>
      <c r="H101" s="30"/>
    </row>
    <row r="102" spans="1:8" ht="15">
      <c r="A102" s="325"/>
      <c r="B102" s="261"/>
      <c r="C102" s="29" t="s">
        <v>256</v>
      </c>
      <c r="D102" s="30">
        <f t="shared" si="4"/>
        <v>0</v>
      </c>
      <c r="E102" s="30"/>
      <c r="F102" s="30">
        <v>789900</v>
      </c>
      <c r="G102" s="30"/>
      <c r="H102" s="30"/>
    </row>
    <row r="103" spans="1:8" ht="15">
      <c r="A103" s="325" t="s">
        <v>234</v>
      </c>
      <c r="B103" s="261"/>
      <c r="C103" s="29" t="s">
        <v>248</v>
      </c>
      <c r="D103" s="30">
        <f>E103</f>
        <v>17600</v>
      </c>
      <c r="E103" s="30">
        <v>17600</v>
      </c>
      <c r="F103" s="30"/>
      <c r="G103" s="30"/>
      <c r="H103" s="30"/>
    </row>
    <row r="104" spans="1:8" ht="15">
      <c r="A104" s="325"/>
      <c r="B104" s="261"/>
      <c r="C104" s="29" t="s">
        <v>246</v>
      </c>
      <c r="D104" s="30">
        <f>E104</f>
        <v>8100</v>
      </c>
      <c r="E104" s="30">
        <v>8100</v>
      </c>
      <c r="F104" s="30"/>
      <c r="G104" s="30"/>
      <c r="H104" s="30"/>
    </row>
    <row r="105" spans="1:8" ht="15">
      <c r="A105" s="325" t="s">
        <v>233</v>
      </c>
      <c r="B105" s="261"/>
      <c r="C105" s="29" t="s">
        <v>248</v>
      </c>
      <c r="D105" s="30">
        <f>E105</f>
        <v>0</v>
      </c>
      <c r="E105" s="30">
        <v>0</v>
      </c>
      <c r="F105" s="30"/>
      <c r="G105" s="30"/>
      <c r="H105" s="30"/>
    </row>
    <row r="106" spans="1:8" ht="15">
      <c r="A106" s="325"/>
      <c r="B106" s="261"/>
      <c r="C106" s="29" t="s">
        <v>246</v>
      </c>
      <c r="D106" s="30">
        <f>E106</f>
        <v>12000</v>
      </c>
      <c r="E106" s="30">
        <v>12000</v>
      </c>
      <c r="F106" s="30"/>
      <c r="G106" s="30"/>
      <c r="H106" s="30"/>
    </row>
    <row r="107" spans="1:8" ht="15.75">
      <c r="A107" s="135" t="s">
        <v>506</v>
      </c>
      <c r="B107" s="133" t="s">
        <v>507</v>
      </c>
      <c r="C107" s="140"/>
      <c r="D107" s="134">
        <v>166131.38</v>
      </c>
      <c r="E107" s="134"/>
      <c r="F107" s="134"/>
      <c r="G107" s="134">
        <v>166131.38</v>
      </c>
      <c r="H107" s="141" t="s">
        <v>18</v>
      </c>
    </row>
    <row r="108" spans="1:8" ht="15">
      <c r="A108" s="129" t="s">
        <v>502</v>
      </c>
      <c r="B108" s="128">
        <v>250</v>
      </c>
      <c r="C108" s="29"/>
      <c r="D108" s="25">
        <v>13700</v>
      </c>
      <c r="E108" s="25"/>
      <c r="F108" s="25"/>
      <c r="G108" s="25">
        <v>13700</v>
      </c>
      <c r="H108" s="30"/>
    </row>
    <row r="109" spans="1:8" ht="15">
      <c r="A109" s="129" t="s">
        <v>26</v>
      </c>
      <c r="B109" s="128">
        <v>260</v>
      </c>
      <c r="C109" s="272"/>
      <c r="D109" s="25">
        <v>152431.38</v>
      </c>
      <c r="E109" s="25"/>
      <c r="F109" s="25"/>
      <c r="G109" s="25">
        <v>152431.38</v>
      </c>
      <c r="H109" s="30"/>
    </row>
    <row r="110" spans="1:8" ht="15">
      <c r="A110" s="123" t="s">
        <v>509</v>
      </c>
      <c r="B110" s="28"/>
      <c r="C110" s="272"/>
      <c r="D110" s="30">
        <v>14931.38</v>
      </c>
      <c r="E110" s="30"/>
      <c r="F110" s="30"/>
      <c r="G110" s="30">
        <v>14931.38</v>
      </c>
      <c r="H110" s="30"/>
    </row>
    <row r="111" spans="1:8" ht="15">
      <c r="A111" s="123" t="s">
        <v>233</v>
      </c>
      <c r="B111" s="28"/>
      <c r="C111" s="29"/>
      <c r="D111" s="30">
        <v>137500</v>
      </c>
      <c r="E111" s="30" t="s">
        <v>508</v>
      </c>
      <c r="F111" s="30"/>
      <c r="G111" s="30">
        <v>137500</v>
      </c>
      <c r="H111" s="30"/>
    </row>
    <row r="112" spans="1:8" ht="31.5">
      <c r="A112" s="192" t="s">
        <v>496</v>
      </c>
      <c r="B112" s="189" t="s">
        <v>510</v>
      </c>
      <c r="C112" s="184"/>
      <c r="D112" s="190">
        <v>1571675.21</v>
      </c>
      <c r="E112" s="190"/>
      <c r="F112" s="190"/>
      <c r="G112" s="191">
        <v>1571675.21</v>
      </c>
      <c r="H112" s="185"/>
    </row>
    <row r="113" spans="1:8" ht="15">
      <c r="A113" s="123" t="s">
        <v>229</v>
      </c>
      <c r="B113" s="28"/>
      <c r="C113" s="29"/>
      <c r="D113" s="30">
        <v>151581.47</v>
      </c>
      <c r="E113" s="30"/>
      <c r="F113" s="30"/>
      <c r="G113" s="30">
        <v>151581.47</v>
      </c>
      <c r="H113" s="30"/>
    </row>
    <row r="114" spans="1:8" ht="15">
      <c r="A114" s="123" t="s">
        <v>231</v>
      </c>
      <c r="B114" s="28"/>
      <c r="C114" s="29"/>
      <c r="D114" s="30">
        <v>1420093.74</v>
      </c>
      <c r="E114" s="30"/>
      <c r="F114" s="30"/>
      <c r="G114" s="30">
        <v>1420093.74</v>
      </c>
      <c r="H114" s="30"/>
    </row>
    <row r="115" spans="1:8" ht="15.75">
      <c r="A115" s="136" t="s">
        <v>511</v>
      </c>
      <c r="B115" s="133" t="s">
        <v>512</v>
      </c>
      <c r="C115" s="140"/>
      <c r="D115" s="134">
        <v>415900</v>
      </c>
      <c r="E115" s="134"/>
      <c r="F115" s="134"/>
      <c r="G115" s="134">
        <v>415900</v>
      </c>
      <c r="H115" s="141"/>
    </row>
    <row r="116" spans="1:8" ht="15">
      <c r="A116" s="129" t="s">
        <v>26</v>
      </c>
      <c r="B116" s="128">
        <v>260</v>
      </c>
      <c r="C116" s="29"/>
      <c r="D116" s="25">
        <v>415900</v>
      </c>
      <c r="E116" s="25"/>
      <c r="F116" s="25"/>
      <c r="G116" s="25">
        <v>415900</v>
      </c>
      <c r="H116" s="30"/>
    </row>
    <row r="117" spans="1:8" ht="15">
      <c r="A117" s="123" t="s">
        <v>231</v>
      </c>
      <c r="B117" s="28"/>
      <c r="C117" s="29"/>
      <c r="D117" s="30">
        <v>415900</v>
      </c>
      <c r="E117" s="30"/>
      <c r="F117" s="30"/>
      <c r="G117" s="30">
        <v>415900</v>
      </c>
      <c r="H117" s="30"/>
    </row>
    <row r="118" spans="1:8" ht="15.75">
      <c r="A118" s="136" t="s">
        <v>513</v>
      </c>
      <c r="B118" s="133" t="s">
        <v>514</v>
      </c>
      <c r="C118" s="140"/>
      <c r="D118" s="134">
        <v>707193.41</v>
      </c>
      <c r="E118" s="134"/>
      <c r="F118" s="134"/>
      <c r="G118" s="134">
        <v>707193.41</v>
      </c>
      <c r="H118" s="141"/>
    </row>
    <row r="119" spans="1:8" ht="15">
      <c r="A119" s="129" t="s">
        <v>26</v>
      </c>
      <c r="B119" s="128">
        <v>260</v>
      </c>
      <c r="C119" s="29"/>
      <c r="D119" s="25">
        <v>707193.41</v>
      </c>
      <c r="E119" s="25"/>
      <c r="F119" s="25"/>
      <c r="G119" s="25">
        <v>707193.41</v>
      </c>
      <c r="H119" s="30"/>
    </row>
    <row r="120" spans="1:8" ht="15">
      <c r="A120" s="123" t="s">
        <v>515</v>
      </c>
      <c r="B120" s="28"/>
      <c r="C120" s="29"/>
      <c r="D120" s="30">
        <v>96418.53</v>
      </c>
      <c r="E120" s="30"/>
      <c r="F120" s="30"/>
      <c r="G120" s="30">
        <v>96418.53</v>
      </c>
      <c r="H120" s="30"/>
    </row>
    <row r="121" spans="1:8" ht="15">
      <c r="A121" s="123" t="s">
        <v>517</v>
      </c>
      <c r="B121" s="28"/>
      <c r="C121" s="29"/>
      <c r="D121" s="30">
        <v>25068.62</v>
      </c>
      <c r="E121" s="30"/>
      <c r="F121" s="30"/>
      <c r="G121" s="30">
        <v>25068.62</v>
      </c>
      <c r="H121" s="30"/>
    </row>
    <row r="122" spans="1:8" ht="15">
      <c r="A122" s="123" t="s">
        <v>516</v>
      </c>
      <c r="B122" s="28"/>
      <c r="C122" s="29"/>
      <c r="D122" s="30">
        <v>87800</v>
      </c>
      <c r="E122" s="30"/>
      <c r="F122" s="30"/>
      <c r="G122" s="30">
        <v>87800</v>
      </c>
      <c r="H122" s="30"/>
    </row>
    <row r="123" spans="1:8" ht="30">
      <c r="A123" s="123" t="s">
        <v>518</v>
      </c>
      <c r="B123" s="28"/>
      <c r="C123" s="29"/>
      <c r="D123" s="30">
        <v>497906.26</v>
      </c>
      <c r="E123" s="30"/>
      <c r="F123" s="30"/>
      <c r="G123" s="30">
        <v>497906.26</v>
      </c>
      <c r="H123" s="30"/>
    </row>
    <row r="124" spans="1:8" ht="15">
      <c r="A124" s="129" t="s">
        <v>27</v>
      </c>
      <c r="B124" s="128">
        <v>500</v>
      </c>
      <c r="C124" s="29"/>
      <c r="D124" s="25">
        <v>779340.09</v>
      </c>
      <c r="E124" s="25">
        <v>4614.03</v>
      </c>
      <c r="F124" s="25">
        <v>67532.65</v>
      </c>
      <c r="G124" s="25">
        <v>707193.41</v>
      </c>
      <c r="H124" s="30"/>
    </row>
    <row r="125" spans="1:8" ht="15">
      <c r="A125" s="123" t="s">
        <v>222</v>
      </c>
      <c r="B125" s="28"/>
      <c r="C125" s="29"/>
      <c r="D125" s="30">
        <v>23473.2</v>
      </c>
      <c r="E125" s="30">
        <v>2.6</v>
      </c>
      <c r="F125" s="30">
        <v>23470.6</v>
      </c>
      <c r="G125" s="30"/>
      <c r="H125" s="30"/>
    </row>
    <row r="126" spans="1:8" ht="15">
      <c r="A126" s="123" t="s">
        <v>240</v>
      </c>
      <c r="B126" s="28"/>
      <c r="C126" s="29"/>
      <c r="D126" s="30">
        <v>48673.48</v>
      </c>
      <c r="E126" s="30">
        <v>4611.43</v>
      </c>
      <c r="F126" s="30">
        <v>44062.05</v>
      </c>
      <c r="G126" s="30"/>
      <c r="H126" s="30"/>
    </row>
    <row r="127" spans="1:8" ht="15">
      <c r="A127" s="123" t="s">
        <v>519</v>
      </c>
      <c r="B127" s="28"/>
      <c r="C127" s="29"/>
      <c r="D127" s="30">
        <v>209287.15</v>
      </c>
      <c r="E127" s="30"/>
      <c r="F127" s="30"/>
      <c r="G127" s="30">
        <v>209287.15</v>
      </c>
      <c r="H127" s="30"/>
    </row>
    <row r="128" spans="1:8" ht="15">
      <c r="A128" s="123" t="s">
        <v>520</v>
      </c>
      <c r="B128" s="28"/>
      <c r="C128" s="29"/>
      <c r="D128" s="30">
        <v>497906.26</v>
      </c>
      <c r="E128" s="30"/>
      <c r="F128" s="30"/>
      <c r="G128" s="30">
        <v>497906.26</v>
      </c>
      <c r="H128" s="30"/>
    </row>
    <row r="129" spans="1:8" ht="15">
      <c r="A129" s="123"/>
      <c r="B129" s="28"/>
      <c r="C129" s="29"/>
      <c r="D129" s="30"/>
      <c r="E129" s="30"/>
      <c r="F129" s="30"/>
      <c r="G129" s="30"/>
      <c r="H129" s="30"/>
    </row>
    <row r="130" spans="1:8" ht="15">
      <c r="A130" s="129" t="s">
        <v>28</v>
      </c>
      <c r="B130" s="128">
        <v>600</v>
      </c>
      <c r="C130" s="29"/>
      <c r="D130" s="25">
        <v>500000</v>
      </c>
      <c r="E130" s="25"/>
      <c r="F130" s="25"/>
      <c r="G130" s="25">
        <v>500000</v>
      </c>
      <c r="H130" s="30"/>
    </row>
    <row r="131" ht="15">
      <c r="G131" s="21" t="s">
        <v>521</v>
      </c>
    </row>
    <row r="132" spans="1:2" ht="15">
      <c r="A132" s="16" t="s">
        <v>522</v>
      </c>
      <c r="B132" s="15" t="s">
        <v>523</v>
      </c>
    </row>
    <row r="134" spans="1:2" ht="15">
      <c r="A134" s="16" t="s">
        <v>306</v>
      </c>
      <c r="B134" s="15" t="s">
        <v>524</v>
      </c>
    </row>
    <row r="291" ht="12.75"/>
  </sheetData>
  <sheetProtection/>
  <mergeCells count="80">
    <mergeCell ref="A103:A104"/>
    <mergeCell ref="B103:B104"/>
    <mergeCell ref="A105:A106"/>
    <mergeCell ref="B105:B106"/>
    <mergeCell ref="C109:C110"/>
    <mergeCell ref="A91:A92"/>
    <mergeCell ref="B91:B92"/>
    <mergeCell ref="A93:A98"/>
    <mergeCell ref="B93:B98"/>
    <mergeCell ref="A99:A102"/>
    <mergeCell ref="B99:B102"/>
    <mergeCell ref="A81:A82"/>
    <mergeCell ref="B81:B82"/>
    <mergeCell ref="A83:A84"/>
    <mergeCell ref="B83:B84"/>
    <mergeCell ref="A85:A86"/>
    <mergeCell ref="B85:B86"/>
    <mergeCell ref="G77:G78"/>
    <mergeCell ref="H77:H78"/>
    <mergeCell ref="C79:C80"/>
    <mergeCell ref="D79:D80"/>
    <mergeCell ref="E79:E80"/>
    <mergeCell ref="F79:F80"/>
    <mergeCell ref="G79:G80"/>
    <mergeCell ref="H79:H80"/>
    <mergeCell ref="A74:A75"/>
    <mergeCell ref="B74:B75"/>
    <mergeCell ref="C77:C78"/>
    <mergeCell ref="D77:D78"/>
    <mergeCell ref="E77:E78"/>
    <mergeCell ref="F77:F78"/>
    <mergeCell ref="A55:A56"/>
    <mergeCell ref="B55:B56"/>
    <mergeCell ref="A57:A58"/>
    <mergeCell ref="B57:B58"/>
    <mergeCell ref="A59:A60"/>
    <mergeCell ref="B59:B60"/>
    <mergeCell ref="G51:G52"/>
    <mergeCell ref="H51:H52"/>
    <mergeCell ref="B53:B54"/>
    <mergeCell ref="C53:C54"/>
    <mergeCell ref="D53:D54"/>
    <mergeCell ref="E53:E54"/>
    <mergeCell ref="F53:F54"/>
    <mergeCell ref="G53:G54"/>
    <mergeCell ref="H53:H54"/>
    <mergeCell ref="B51:B52"/>
    <mergeCell ref="B79:B80"/>
    <mergeCell ref="B77:B78"/>
    <mergeCell ref="B70:B71"/>
    <mergeCell ref="B72:B73"/>
    <mergeCell ref="A66:A67"/>
    <mergeCell ref="B66:B67"/>
    <mergeCell ref="A68:A69"/>
    <mergeCell ref="B68:B69"/>
    <mergeCell ref="A70:A71"/>
    <mergeCell ref="A72:A73"/>
    <mergeCell ref="C51:C52"/>
    <mergeCell ref="D51:D52"/>
    <mergeCell ref="E51:E52"/>
    <mergeCell ref="E13:E14"/>
    <mergeCell ref="F13:F14"/>
    <mergeCell ref="F51:F52"/>
    <mergeCell ref="G13:H13"/>
    <mergeCell ref="A7:H7"/>
    <mergeCell ref="A8:H8"/>
    <mergeCell ref="A9:H9"/>
    <mergeCell ref="A10:H10"/>
    <mergeCell ref="A11:A14"/>
    <mergeCell ref="B11:B14"/>
    <mergeCell ref="C11:C14"/>
    <mergeCell ref="D11:H11"/>
    <mergeCell ref="D12:D14"/>
    <mergeCell ref="E12:H12"/>
    <mergeCell ref="A1:H1"/>
    <mergeCell ref="A2:H2"/>
    <mergeCell ref="A3:H3"/>
    <mergeCell ref="A4:H4"/>
    <mergeCell ref="A5:H5"/>
    <mergeCell ref="A6:H6"/>
  </mergeCells>
  <hyperlinks>
    <hyperlink ref="A7" location="P291" display="P291"/>
    <hyperlink ref="F13" r:id="rId1" display="consultantplus://offline/ref=747F550818F2E0180D6BB7944D239EA314568E0057C2A5CAD94B85812825281322C211B170CDL3WAJ"/>
  </hyperlinks>
  <printOptions/>
  <pageMargins left="0.7086614173228347" right="0.11811023622047245" top="0.35433070866141736" bottom="0.15748031496062992" header="0" footer="0"/>
  <pageSetup fitToHeight="7" fitToWidth="1" horizontalDpi="600" verticalDpi="600" orientation="portrait" paperSize="9" scale="4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1"/>
  <sheetViews>
    <sheetView zoomScale="89" zoomScaleNormal="89" zoomScalePageLayoutView="0" workbookViewId="0" topLeftCell="A9">
      <selection activeCell="O17" sqref="O17"/>
    </sheetView>
  </sheetViews>
  <sheetFormatPr defaultColWidth="9.140625" defaultRowHeight="12.75"/>
  <cols>
    <col min="1" max="1" width="79.421875" style="16" customWidth="1"/>
    <col min="2" max="2" width="10.57421875" style="15" customWidth="1"/>
    <col min="3" max="3" width="13.00390625" style="27" customWidth="1"/>
    <col min="4" max="4" width="13.7109375" style="26" customWidth="1"/>
    <col min="5" max="6" width="17.57421875" style="26" customWidth="1"/>
    <col min="7" max="7" width="13.140625" style="21" customWidth="1"/>
    <col min="8" max="8" width="12.8515625" style="21" customWidth="1"/>
    <col min="9" max="9" width="16.57421875" style="21" customWidth="1"/>
    <col min="10" max="16384" width="9.140625" style="15" customWidth="1"/>
  </cols>
  <sheetData>
    <row r="1" spans="1:8" ht="15" hidden="1">
      <c r="A1" s="266"/>
      <c r="B1" s="266"/>
      <c r="C1" s="266"/>
      <c r="D1" s="266"/>
      <c r="E1" s="266"/>
      <c r="F1" s="266"/>
      <c r="G1" s="266"/>
      <c r="H1" s="266"/>
    </row>
    <row r="2" spans="1:9" s="17" customFormat="1" ht="18.75" customHeight="1">
      <c r="A2" s="267" t="s">
        <v>3</v>
      </c>
      <c r="B2" s="267"/>
      <c r="C2" s="267"/>
      <c r="D2" s="267"/>
      <c r="E2" s="267"/>
      <c r="F2" s="267"/>
      <c r="G2" s="267"/>
      <c r="H2" s="267"/>
      <c r="I2" s="22"/>
    </row>
    <row r="3" spans="1:9" s="17" customFormat="1" ht="18.75">
      <c r="A3" s="324"/>
      <c r="B3" s="324"/>
      <c r="C3" s="324"/>
      <c r="D3" s="324"/>
      <c r="E3" s="324"/>
      <c r="F3" s="324"/>
      <c r="G3" s="324"/>
      <c r="H3" s="324"/>
      <c r="I3" s="22"/>
    </row>
    <row r="4" spans="1:9" s="17" customFormat="1" ht="18.75" customHeight="1">
      <c r="A4" s="268" t="s">
        <v>4</v>
      </c>
      <c r="B4" s="268"/>
      <c r="C4" s="268"/>
      <c r="D4" s="268"/>
      <c r="E4" s="268"/>
      <c r="F4" s="268"/>
      <c r="G4" s="268"/>
      <c r="H4" s="268"/>
      <c r="I4" s="22"/>
    </row>
    <row r="5" spans="1:9" s="17" customFormat="1" ht="18.75" customHeight="1">
      <c r="A5" s="268" t="s">
        <v>533</v>
      </c>
      <c r="B5" s="268"/>
      <c r="C5" s="268"/>
      <c r="D5" s="268"/>
      <c r="E5" s="268"/>
      <c r="F5" s="268"/>
      <c r="G5" s="268"/>
      <c r="H5" s="268"/>
      <c r="I5" s="22"/>
    </row>
    <row r="6" spans="1:9" s="17" customFormat="1" ht="19.5" customHeight="1">
      <c r="A6" s="268" t="s">
        <v>5</v>
      </c>
      <c r="B6" s="268"/>
      <c r="C6" s="268"/>
      <c r="D6" s="268"/>
      <c r="E6" s="268"/>
      <c r="F6" s="268"/>
      <c r="G6" s="268"/>
      <c r="H6" s="268"/>
      <c r="I6" s="22"/>
    </row>
    <row r="7" spans="1:9" s="17" customFormat="1" ht="20.25" customHeight="1">
      <c r="A7" s="269" t="s">
        <v>6</v>
      </c>
      <c r="B7" s="269"/>
      <c r="C7" s="269"/>
      <c r="D7" s="269"/>
      <c r="E7" s="269"/>
      <c r="F7" s="269"/>
      <c r="G7" s="269"/>
      <c r="H7" s="269"/>
      <c r="I7" s="22"/>
    </row>
    <row r="8" spans="1:9" s="17" customFormat="1" ht="18.75">
      <c r="A8" s="324"/>
      <c r="B8" s="324"/>
      <c r="C8" s="324"/>
      <c r="D8" s="324"/>
      <c r="E8" s="324"/>
      <c r="F8" s="324"/>
      <c r="G8" s="324"/>
      <c r="H8" s="324"/>
      <c r="I8" s="22"/>
    </row>
    <row r="9" spans="1:8" ht="15" customHeight="1">
      <c r="A9" s="270" t="s">
        <v>7</v>
      </c>
      <c r="B9" s="270"/>
      <c r="C9" s="270"/>
      <c r="D9" s="270"/>
      <c r="E9" s="270"/>
      <c r="F9" s="270"/>
      <c r="G9" s="270"/>
      <c r="H9" s="270"/>
    </row>
    <row r="10" spans="1:8" ht="30" customHeight="1">
      <c r="A10" s="271" t="s">
        <v>8</v>
      </c>
      <c r="B10" s="271"/>
      <c r="C10" s="271"/>
      <c r="D10" s="271"/>
      <c r="E10" s="271"/>
      <c r="F10" s="271"/>
      <c r="G10" s="271"/>
      <c r="H10" s="271"/>
    </row>
    <row r="11" spans="1:8" ht="30" customHeight="1">
      <c r="A11" s="261" t="s">
        <v>0</v>
      </c>
      <c r="B11" s="261" t="s">
        <v>9</v>
      </c>
      <c r="C11" s="272" t="s">
        <v>10</v>
      </c>
      <c r="D11" s="273" t="s">
        <v>11</v>
      </c>
      <c r="E11" s="273"/>
      <c r="F11" s="273"/>
      <c r="G11" s="273"/>
      <c r="H11" s="273"/>
    </row>
    <row r="12" spans="1:8" ht="15">
      <c r="A12" s="261"/>
      <c r="B12" s="261"/>
      <c r="C12" s="272"/>
      <c r="D12" s="273" t="s">
        <v>12</v>
      </c>
      <c r="E12" s="273" t="s">
        <v>1</v>
      </c>
      <c r="F12" s="273"/>
      <c r="G12" s="273"/>
      <c r="H12" s="273"/>
    </row>
    <row r="13" spans="1:8" ht="96.75" customHeight="1">
      <c r="A13" s="261"/>
      <c r="B13" s="261"/>
      <c r="C13" s="272"/>
      <c r="D13" s="273"/>
      <c r="E13" s="273" t="s">
        <v>13</v>
      </c>
      <c r="F13" s="274" t="s">
        <v>14</v>
      </c>
      <c r="G13" s="273" t="s">
        <v>15</v>
      </c>
      <c r="H13" s="273"/>
    </row>
    <row r="14" spans="1:8" ht="37.5" customHeight="1">
      <c r="A14" s="261"/>
      <c r="B14" s="261"/>
      <c r="C14" s="272"/>
      <c r="D14" s="273"/>
      <c r="E14" s="273"/>
      <c r="F14" s="274"/>
      <c r="G14" s="64" t="s">
        <v>12</v>
      </c>
      <c r="H14" s="64" t="s">
        <v>16</v>
      </c>
    </row>
    <row r="15" spans="1:8" ht="15">
      <c r="A15" s="28">
        <v>1</v>
      </c>
      <c r="B15" s="28">
        <v>2</v>
      </c>
      <c r="C15" s="29">
        <v>3</v>
      </c>
      <c r="D15" s="183">
        <v>4</v>
      </c>
      <c r="E15" s="183">
        <v>5</v>
      </c>
      <c r="F15" s="183">
        <v>6</v>
      </c>
      <c r="G15" s="183">
        <v>8</v>
      </c>
      <c r="H15" s="183">
        <v>9</v>
      </c>
    </row>
    <row r="16" spans="1:8" ht="18.75">
      <c r="A16" s="142" t="s">
        <v>17</v>
      </c>
      <c r="B16" s="143">
        <v>100</v>
      </c>
      <c r="C16" s="144" t="s">
        <v>18</v>
      </c>
      <c r="D16" s="145">
        <v>49914346.59</v>
      </c>
      <c r="E16" s="145">
        <v>44430040</v>
      </c>
      <c r="F16" s="145">
        <f>F36</f>
        <v>3330600</v>
      </c>
      <c r="G16" s="145">
        <f>G17+G18+G44</f>
        <v>2153706.59</v>
      </c>
      <c r="H16" s="146"/>
    </row>
    <row r="17" spans="1:8" ht="15">
      <c r="A17" s="147" t="s">
        <v>19</v>
      </c>
      <c r="B17" s="148">
        <v>110</v>
      </c>
      <c r="C17" s="149"/>
      <c r="D17" s="150">
        <f>G17</f>
        <v>166131.38</v>
      </c>
      <c r="E17" s="151" t="s">
        <v>18</v>
      </c>
      <c r="F17" s="151" t="s">
        <v>18</v>
      </c>
      <c r="G17" s="150">
        <v>166131.38</v>
      </c>
      <c r="H17" s="152" t="s">
        <v>18</v>
      </c>
    </row>
    <row r="18" spans="1:8" ht="15">
      <c r="A18" s="153" t="s">
        <v>20</v>
      </c>
      <c r="B18" s="154">
        <v>120</v>
      </c>
      <c r="C18" s="155"/>
      <c r="D18" s="156">
        <v>46001715.21</v>
      </c>
      <c r="E18" s="156">
        <f>E19+E24</f>
        <v>44430040</v>
      </c>
      <c r="F18" s="156"/>
      <c r="G18" s="156">
        <v>1571675.21</v>
      </c>
      <c r="H18" s="157"/>
    </row>
    <row r="19" spans="1:8" ht="49.5" customHeight="1">
      <c r="A19" s="153" t="s">
        <v>240</v>
      </c>
      <c r="B19" s="154" t="s">
        <v>528</v>
      </c>
      <c r="C19" s="158"/>
      <c r="D19" s="159">
        <f>D22+D23+D20+D21</f>
        <v>37151800</v>
      </c>
      <c r="E19" s="159">
        <f>E22+E23+E20+E21</f>
        <v>37151800</v>
      </c>
      <c r="F19" s="156"/>
      <c r="G19" s="156"/>
      <c r="H19" s="156"/>
    </row>
    <row r="20" spans="1:8" ht="60">
      <c r="A20" s="77" t="s">
        <v>243</v>
      </c>
      <c r="B20" s="28"/>
      <c r="C20" s="29" t="s">
        <v>247</v>
      </c>
      <c r="D20" s="67">
        <v>3048300</v>
      </c>
      <c r="E20" s="67">
        <v>3048300</v>
      </c>
      <c r="F20" s="30"/>
      <c r="G20" s="30"/>
      <c r="H20" s="30"/>
    </row>
    <row r="21" spans="1:8" ht="60.75" customHeight="1">
      <c r="A21" s="77" t="s">
        <v>244</v>
      </c>
      <c r="B21" s="28"/>
      <c r="C21" s="29" t="s">
        <v>248</v>
      </c>
      <c r="D21" s="67">
        <v>108500</v>
      </c>
      <c r="E21" s="67">
        <v>108500</v>
      </c>
      <c r="F21" s="30"/>
      <c r="G21" s="30"/>
      <c r="H21" s="30"/>
    </row>
    <row r="22" spans="1:8" ht="63" customHeight="1">
      <c r="A22" s="77" t="s">
        <v>242</v>
      </c>
      <c r="B22" s="28"/>
      <c r="C22" s="29" t="s">
        <v>245</v>
      </c>
      <c r="D22" s="67">
        <v>32826400</v>
      </c>
      <c r="E22" s="67">
        <v>32826400</v>
      </c>
      <c r="F22" s="30"/>
      <c r="G22" s="30"/>
      <c r="H22" s="30"/>
    </row>
    <row r="23" spans="1:8" ht="69.75" customHeight="1">
      <c r="A23" s="77" t="s">
        <v>241</v>
      </c>
      <c r="B23" s="28"/>
      <c r="C23" s="29" t="s">
        <v>246</v>
      </c>
      <c r="D23" s="67">
        <f>E23</f>
        <v>1168600</v>
      </c>
      <c r="E23" s="67">
        <v>1168600</v>
      </c>
      <c r="F23" s="30"/>
      <c r="G23" s="30"/>
      <c r="H23" s="30"/>
    </row>
    <row r="24" spans="1:8" ht="79.5" customHeight="1">
      <c r="A24" s="153" t="s">
        <v>222</v>
      </c>
      <c r="B24" s="154" t="s">
        <v>529</v>
      </c>
      <c r="C24" s="158"/>
      <c r="D24" s="159">
        <f>SUM(D25:D31)</f>
        <v>7278240</v>
      </c>
      <c r="E24" s="159">
        <f>SUM(E25:E31)</f>
        <v>7278240</v>
      </c>
      <c r="F24" s="156"/>
      <c r="G24" s="156"/>
      <c r="H24" s="156"/>
    </row>
    <row r="25" spans="1:8" ht="21.75" customHeight="1">
      <c r="A25" s="77" t="s">
        <v>243</v>
      </c>
      <c r="B25" s="28"/>
      <c r="C25" s="29" t="s">
        <v>247</v>
      </c>
      <c r="D25" s="67">
        <f aca="true" t="shared" si="0" ref="D25:D31">E25</f>
        <v>1634200</v>
      </c>
      <c r="E25" s="67">
        <v>1634200</v>
      </c>
      <c r="F25" s="30"/>
      <c r="G25" s="30"/>
      <c r="H25" s="30"/>
    </row>
    <row r="26" spans="1:8" ht="63.75" customHeight="1">
      <c r="A26" s="77" t="s">
        <v>255</v>
      </c>
      <c r="B26" s="28"/>
      <c r="C26" s="29" t="s">
        <v>252</v>
      </c>
      <c r="D26" s="67">
        <f t="shared" si="0"/>
        <v>353000</v>
      </c>
      <c r="E26" s="67">
        <v>353000</v>
      </c>
      <c r="F26" s="30"/>
      <c r="G26" s="30"/>
      <c r="H26" s="30"/>
    </row>
    <row r="27" spans="1:8" ht="81.75" customHeight="1">
      <c r="A27" s="77" t="s">
        <v>244</v>
      </c>
      <c r="B27" s="28"/>
      <c r="C27" s="29" t="s">
        <v>248</v>
      </c>
      <c r="D27" s="67">
        <f t="shared" si="0"/>
        <v>364000</v>
      </c>
      <c r="E27" s="67">
        <v>364000</v>
      </c>
      <c r="F27" s="30"/>
      <c r="G27" s="30"/>
      <c r="H27" s="30"/>
    </row>
    <row r="28" spans="1:8" ht="79.5" customHeight="1">
      <c r="A28" s="77" t="s">
        <v>242</v>
      </c>
      <c r="B28" s="28"/>
      <c r="C28" s="29" t="s">
        <v>245</v>
      </c>
      <c r="D28" s="67">
        <f t="shared" si="0"/>
        <v>479700</v>
      </c>
      <c r="E28" s="67">
        <v>479700</v>
      </c>
      <c r="F28" s="30"/>
      <c r="G28" s="30"/>
      <c r="H28" s="30"/>
    </row>
    <row r="29" spans="1:8" ht="63.75" customHeight="1">
      <c r="A29" s="77" t="s">
        <v>249</v>
      </c>
      <c r="B29" s="28"/>
      <c r="C29" s="29" t="s">
        <v>253</v>
      </c>
      <c r="D29" s="67">
        <f t="shared" si="0"/>
        <v>3283000</v>
      </c>
      <c r="E29" s="67">
        <v>3283000</v>
      </c>
      <c r="F29" s="30"/>
      <c r="G29" s="30"/>
      <c r="H29" s="30"/>
    </row>
    <row r="30" spans="1:8" ht="81.75" customHeight="1">
      <c r="A30" s="77" t="s">
        <v>250</v>
      </c>
      <c r="B30" s="28"/>
      <c r="C30" s="29" t="s">
        <v>246</v>
      </c>
      <c r="D30" s="67">
        <f t="shared" si="0"/>
        <v>1033200</v>
      </c>
      <c r="E30" s="67">
        <v>1033200</v>
      </c>
      <c r="F30" s="30"/>
      <c r="G30" s="30"/>
      <c r="H30" s="30"/>
    </row>
    <row r="31" spans="1:8" ht="79.5" customHeight="1">
      <c r="A31" s="77" t="s">
        <v>251</v>
      </c>
      <c r="B31" s="28"/>
      <c r="C31" s="29" t="s">
        <v>254</v>
      </c>
      <c r="D31" s="67">
        <f t="shared" si="0"/>
        <v>131140</v>
      </c>
      <c r="E31" s="67">
        <v>131140</v>
      </c>
      <c r="F31" s="30"/>
      <c r="G31" s="30"/>
      <c r="H31" s="30"/>
    </row>
    <row r="32" spans="1:8" ht="55.5" customHeight="1">
      <c r="A32" s="153" t="s">
        <v>527</v>
      </c>
      <c r="B32" s="154" t="s">
        <v>530</v>
      </c>
      <c r="C32" s="155"/>
      <c r="D32" s="159">
        <v>1571675.21</v>
      </c>
      <c r="E32" s="159"/>
      <c r="F32" s="156"/>
      <c r="G32" s="156">
        <v>1571675.21</v>
      </c>
      <c r="H32" s="156"/>
    </row>
    <row r="33" spans="1:9" s="19" customFormat="1" ht="15">
      <c r="A33" s="77" t="s">
        <v>497</v>
      </c>
      <c r="B33" s="28"/>
      <c r="C33" s="29"/>
      <c r="D33" s="67">
        <v>18000</v>
      </c>
      <c r="E33" s="67"/>
      <c r="F33" s="30"/>
      <c r="G33" s="30">
        <v>18000</v>
      </c>
      <c r="H33" s="30"/>
      <c r="I33" s="23"/>
    </row>
    <row r="34" spans="1:8" ht="48.75" customHeight="1">
      <c r="A34" s="77" t="s">
        <v>498</v>
      </c>
      <c r="B34" s="28"/>
      <c r="C34" s="29"/>
      <c r="D34" s="67">
        <v>151581.47</v>
      </c>
      <c r="E34" s="67"/>
      <c r="F34" s="30"/>
      <c r="G34" s="30">
        <v>151581.47</v>
      </c>
      <c r="H34" s="30"/>
    </row>
    <row r="35" spans="1:8" ht="35.25" customHeight="1">
      <c r="A35" s="77" t="s">
        <v>499</v>
      </c>
      <c r="B35" s="28"/>
      <c r="C35" s="29"/>
      <c r="D35" s="67">
        <v>1402093.74</v>
      </c>
      <c r="E35" s="67"/>
      <c r="F35" s="30"/>
      <c r="G35" s="30">
        <v>1402093.74</v>
      </c>
      <c r="H35" s="30"/>
    </row>
    <row r="36" spans="1:8" ht="15">
      <c r="A36" s="160" t="s">
        <v>487</v>
      </c>
      <c r="B36" s="161">
        <v>150</v>
      </c>
      <c r="C36" s="162"/>
      <c r="D36" s="163">
        <v>3330600</v>
      </c>
      <c r="E36" s="163" t="s">
        <v>18</v>
      </c>
      <c r="F36" s="163">
        <v>3330600</v>
      </c>
      <c r="G36" s="163" t="s">
        <v>18</v>
      </c>
      <c r="H36" s="163" t="s">
        <v>18</v>
      </c>
    </row>
    <row r="37" spans="1:8" ht="15">
      <c r="A37" s="160" t="s">
        <v>222</v>
      </c>
      <c r="B37" s="161" t="s">
        <v>531</v>
      </c>
      <c r="C37" s="162"/>
      <c r="D37" s="163">
        <v>2751600</v>
      </c>
      <c r="E37" s="163"/>
      <c r="F37" s="163">
        <v>2751600</v>
      </c>
      <c r="G37" s="163"/>
      <c r="H37" s="163"/>
    </row>
    <row r="38" spans="1:8" ht="15">
      <c r="A38" s="77" t="s">
        <v>223</v>
      </c>
      <c r="B38" s="28"/>
      <c r="C38" s="29" t="s">
        <v>256</v>
      </c>
      <c r="D38" s="30">
        <f>F38</f>
        <v>789900</v>
      </c>
      <c r="E38" s="30"/>
      <c r="F38" s="30">
        <v>789900</v>
      </c>
      <c r="G38" s="30"/>
      <c r="H38" s="30"/>
    </row>
    <row r="39" spans="1:8" ht="30">
      <c r="A39" s="77" t="s">
        <v>490</v>
      </c>
      <c r="B39" s="28"/>
      <c r="C39" s="29" t="s">
        <v>488</v>
      </c>
      <c r="D39" s="30">
        <v>10000</v>
      </c>
      <c r="E39" s="30"/>
      <c r="F39" s="30">
        <v>10000</v>
      </c>
      <c r="G39" s="30"/>
      <c r="H39" s="30"/>
    </row>
    <row r="40" spans="1:8" ht="30">
      <c r="A40" s="77" t="s">
        <v>491</v>
      </c>
      <c r="B40" s="28"/>
      <c r="C40" s="29" t="s">
        <v>489</v>
      </c>
      <c r="D40" s="30">
        <v>512700</v>
      </c>
      <c r="E40" s="30"/>
      <c r="F40" s="30">
        <v>512700</v>
      </c>
      <c r="G40" s="30"/>
      <c r="H40" s="30"/>
    </row>
    <row r="41" spans="1:8" ht="15">
      <c r="A41" s="77" t="s">
        <v>224</v>
      </c>
      <c r="B41" s="28"/>
      <c r="C41" s="29" t="s">
        <v>257</v>
      </c>
      <c r="D41" s="30">
        <f>F41</f>
        <v>1439000</v>
      </c>
      <c r="E41" s="30"/>
      <c r="F41" s="30">
        <v>1439000</v>
      </c>
      <c r="G41" s="30"/>
      <c r="H41" s="30"/>
    </row>
    <row r="42" spans="1:8" ht="15">
      <c r="A42" s="160" t="s">
        <v>240</v>
      </c>
      <c r="B42" s="161" t="s">
        <v>532</v>
      </c>
      <c r="C42" s="162"/>
      <c r="D42" s="163">
        <v>579000</v>
      </c>
      <c r="E42" s="163"/>
      <c r="F42" s="163">
        <v>579000</v>
      </c>
      <c r="G42" s="164"/>
      <c r="H42" s="164"/>
    </row>
    <row r="43" spans="1:8" ht="75">
      <c r="A43" s="97" t="s">
        <v>492</v>
      </c>
      <c r="B43" s="28"/>
      <c r="C43" s="29" t="s">
        <v>258</v>
      </c>
      <c r="D43" s="30">
        <f>F43</f>
        <v>579000</v>
      </c>
      <c r="E43" s="30"/>
      <c r="F43" s="30">
        <v>579000</v>
      </c>
      <c r="G43" s="30"/>
      <c r="H43" s="30"/>
    </row>
    <row r="44" spans="1:8" ht="15">
      <c r="A44" s="165" t="s">
        <v>493</v>
      </c>
      <c r="B44" s="186">
        <v>160</v>
      </c>
      <c r="C44" s="166"/>
      <c r="D44" s="167">
        <v>415900</v>
      </c>
      <c r="E44" s="168" t="s">
        <v>18</v>
      </c>
      <c r="F44" s="168" t="s">
        <v>18</v>
      </c>
      <c r="G44" s="167">
        <v>415900</v>
      </c>
      <c r="H44" s="169"/>
    </row>
    <row r="45" spans="1:8" ht="26.25">
      <c r="A45" s="127" t="s">
        <v>494</v>
      </c>
      <c r="B45" s="170"/>
      <c r="C45" s="171"/>
      <c r="D45" s="146">
        <v>376800</v>
      </c>
      <c r="E45" s="172"/>
      <c r="F45" s="172"/>
      <c r="G45" s="146">
        <v>376800</v>
      </c>
      <c r="H45" s="173"/>
    </row>
    <row r="46" spans="1:8" ht="26.25">
      <c r="A46" s="127" t="s">
        <v>495</v>
      </c>
      <c r="B46" s="170"/>
      <c r="C46" s="171"/>
      <c r="D46" s="146">
        <v>39100</v>
      </c>
      <c r="E46" s="172"/>
      <c r="F46" s="172"/>
      <c r="G46" s="146">
        <v>39100</v>
      </c>
      <c r="H46" s="173"/>
    </row>
    <row r="47" spans="1:8" ht="15">
      <c r="A47" s="174" t="s">
        <v>21</v>
      </c>
      <c r="B47" s="187">
        <v>180</v>
      </c>
      <c r="C47" s="175" t="s">
        <v>18</v>
      </c>
      <c r="D47" s="176"/>
      <c r="E47" s="177" t="s">
        <v>18</v>
      </c>
      <c r="F47" s="177" t="s">
        <v>18</v>
      </c>
      <c r="G47" s="176"/>
      <c r="H47" s="177" t="s">
        <v>18</v>
      </c>
    </row>
    <row r="48" spans="1:8" ht="15">
      <c r="A48" s="77"/>
      <c r="B48" s="28"/>
      <c r="C48" s="29"/>
      <c r="D48" s="30"/>
      <c r="E48" s="64"/>
      <c r="F48" s="30"/>
      <c r="G48" s="64"/>
      <c r="H48" s="64"/>
    </row>
    <row r="49" spans="1:8" ht="18.75">
      <c r="A49" s="178" t="s">
        <v>22</v>
      </c>
      <c r="B49" s="188">
        <v>200</v>
      </c>
      <c r="C49" s="179" t="s">
        <v>18</v>
      </c>
      <c r="D49" s="180">
        <v>50621540</v>
      </c>
      <c r="E49" s="181">
        <v>44430040</v>
      </c>
      <c r="F49" s="181">
        <v>3330600</v>
      </c>
      <c r="G49" s="180">
        <v>2860900</v>
      </c>
      <c r="H49" s="180"/>
    </row>
    <row r="50" spans="1:8" ht="15.75">
      <c r="A50" s="135" t="s">
        <v>526</v>
      </c>
      <c r="B50" s="133" t="s">
        <v>500</v>
      </c>
      <c r="C50" s="140"/>
      <c r="D50" s="182">
        <v>37730800</v>
      </c>
      <c r="E50" s="182">
        <v>37151800</v>
      </c>
      <c r="F50" s="134">
        <v>579000</v>
      </c>
      <c r="G50" s="134"/>
      <c r="H50" s="134"/>
    </row>
    <row r="51" spans="1:8" ht="15">
      <c r="A51" s="129" t="s">
        <v>23</v>
      </c>
      <c r="B51" s="275">
        <v>210</v>
      </c>
      <c r="C51" s="276"/>
      <c r="D51" s="277">
        <f>D53</f>
        <v>35874700</v>
      </c>
      <c r="E51" s="278">
        <v>35874700</v>
      </c>
      <c r="F51" s="278"/>
      <c r="G51" s="277"/>
      <c r="H51" s="278"/>
    </row>
    <row r="52" spans="1:8" ht="15">
      <c r="A52" s="129" t="s">
        <v>24</v>
      </c>
      <c r="B52" s="275"/>
      <c r="C52" s="276"/>
      <c r="D52" s="277"/>
      <c r="E52" s="278"/>
      <c r="F52" s="278"/>
      <c r="G52" s="277"/>
      <c r="H52" s="278"/>
    </row>
    <row r="53" spans="1:8" ht="15">
      <c r="A53" s="123" t="s">
        <v>2</v>
      </c>
      <c r="B53" s="275">
        <v>211</v>
      </c>
      <c r="C53" s="272"/>
      <c r="D53" s="279">
        <f>SUM(D55:D60)</f>
        <v>35874700</v>
      </c>
      <c r="E53" s="279">
        <f>SUM(E55:E60)</f>
        <v>35874700</v>
      </c>
      <c r="F53" s="279"/>
      <c r="G53" s="279"/>
      <c r="H53" s="279"/>
    </row>
    <row r="54" spans="1:8" ht="15">
      <c r="A54" s="123" t="s">
        <v>25</v>
      </c>
      <c r="B54" s="326"/>
      <c r="C54" s="272"/>
      <c r="D54" s="279"/>
      <c r="E54" s="279"/>
      <c r="F54" s="279"/>
      <c r="G54" s="279"/>
      <c r="H54" s="279"/>
    </row>
    <row r="55" spans="1:8" ht="15">
      <c r="A55" s="325" t="s">
        <v>225</v>
      </c>
      <c r="B55" s="261"/>
      <c r="C55" s="29" t="s">
        <v>247</v>
      </c>
      <c r="D55" s="30">
        <f aca="true" t="shared" si="1" ref="D55:D60">E55</f>
        <v>2340000</v>
      </c>
      <c r="E55" s="30">
        <v>2340000</v>
      </c>
      <c r="F55" s="30"/>
      <c r="G55" s="30"/>
      <c r="H55" s="30"/>
    </row>
    <row r="56" spans="1:8" ht="15">
      <c r="A56" s="325"/>
      <c r="B56" s="261"/>
      <c r="C56" s="29" t="s">
        <v>245</v>
      </c>
      <c r="D56" s="30">
        <f t="shared" si="1"/>
        <v>25210000</v>
      </c>
      <c r="E56" s="30">
        <v>25210000</v>
      </c>
      <c r="F56" s="30"/>
      <c r="G56" s="30"/>
      <c r="H56" s="30"/>
    </row>
    <row r="57" spans="1:8" ht="15">
      <c r="A57" s="325" t="s">
        <v>226</v>
      </c>
      <c r="B57" s="261"/>
      <c r="C57" s="29" t="s">
        <v>247</v>
      </c>
      <c r="D57" s="30">
        <f t="shared" si="1"/>
        <v>0</v>
      </c>
      <c r="E57" s="30">
        <v>0</v>
      </c>
      <c r="F57" s="30"/>
      <c r="G57" s="30"/>
      <c r="H57" s="30"/>
    </row>
    <row r="58" spans="1:8" ht="15">
      <c r="A58" s="325"/>
      <c r="B58" s="261"/>
      <c r="C58" s="29" t="s">
        <v>245</v>
      </c>
      <c r="D58" s="30">
        <f t="shared" si="1"/>
        <v>3500</v>
      </c>
      <c r="E58" s="30">
        <v>3500</v>
      </c>
      <c r="F58" s="30"/>
      <c r="G58" s="30"/>
      <c r="H58" s="30"/>
    </row>
    <row r="59" spans="1:8" ht="15">
      <c r="A59" s="327" t="s">
        <v>227</v>
      </c>
      <c r="B59" s="264"/>
      <c r="C59" s="137" t="s">
        <v>247</v>
      </c>
      <c r="D59" s="138">
        <f t="shared" si="1"/>
        <v>708300</v>
      </c>
      <c r="E59" s="138">
        <v>708300</v>
      </c>
      <c r="F59" s="138"/>
      <c r="G59" s="138"/>
      <c r="H59" s="30"/>
    </row>
    <row r="60" spans="1:8" ht="15">
      <c r="A60" s="328"/>
      <c r="B60" s="264"/>
      <c r="C60" s="31" t="s">
        <v>245</v>
      </c>
      <c r="D60" s="32">
        <f t="shared" si="1"/>
        <v>7612900</v>
      </c>
      <c r="E60" s="32">
        <v>7612900</v>
      </c>
      <c r="F60" s="32"/>
      <c r="G60" s="32"/>
      <c r="H60" s="30"/>
    </row>
    <row r="61" spans="1:8" ht="15">
      <c r="A61" s="129" t="s">
        <v>501</v>
      </c>
      <c r="B61" s="128">
        <v>220</v>
      </c>
      <c r="C61" s="130"/>
      <c r="D61" s="25">
        <v>573000</v>
      </c>
      <c r="E61" s="25"/>
      <c r="F61" s="25">
        <v>573000</v>
      </c>
      <c r="G61" s="25"/>
      <c r="H61" s="25"/>
    </row>
    <row r="62" spans="1:8" ht="15">
      <c r="A62" s="123" t="s">
        <v>2</v>
      </c>
      <c r="B62" s="128"/>
      <c r="C62" s="29"/>
      <c r="D62" s="30"/>
      <c r="E62" s="30"/>
      <c r="F62" s="30"/>
      <c r="G62" s="30"/>
      <c r="H62" s="30"/>
    </row>
    <row r="63" spans="1:8" ht="24.75">
      <c r="A63" s="131" t="s">
        <v>503</v>
      </c>
      <c r="B63" s="28"/>
      <c r="C63" s="29" t="s">
        <v>258</v>
      </c>
      <c r="D63" s="30">
        <v>573000</v>
      </c>
      <c r="E63" s="30"/>
      <c r="F63" s="30">
        <v>573000</v>
      </c>
      <c r="G63" s="30"/>
      <c r="H63" s="30"/>
    </row>
    <row r="64" spans="1:8" ht="15">
      <c r="A64" s="132" t="s">
        <v>502</v>
      </c>
      <c r="B64" s="128">
        <v>250</v>
      </c>
      <c r="C64" s="130" t="s">
        <v>258</v>
      </c>
      <c r="D64" s="25">
        <v>6000</v>
      </c>
      <c r="E64" s="25"/>
      <c r="F64" s="25">
        <v>6000</v>
      </c>
      <c r="G64" s="25"/>
      <c r="H64" s="25"/>
    </row>
    <row r="65" spans="1:8" ht="15">
      <c r="A65" s="129" t="s">
        <v>26</v>
      </c>
      <c r="B65" s="128">
        <v>260</v>
      </c>
      <c r="C65" s="130" t="s">
        <v>18</v>
      </c>
      <c r="D65" s="25">
        <v>1277100</v>
      </c>
      <c r="E65" s="25">
        <v>1277100</v>
      </c>
      <c r="F65" s="30"/>
      <c r="G65" s="30"/>
      <c r="H65" s="30"/>
    </row>
    <row r="66" spans="1:8" ht="15">
      <c r="A66" s="325" t="s">
        <v>228</v>
      </c>
      <c r="B66" s="261"/>
      <c r="C66" s="29" t="s">
        <v>248</v>
      </c>
      <c r="D66" s="30">
        <f aca="true" t="shared" si="2" ref="D66:D75">E66</f>
        <v>0</v>
      </c>
      <c r="E66" s="30">
        <v>0</v>
      </c>
      <c r="F66" s="30"/>
      <c r="G66" s="30"/>
      <c r="H66" s="30"/>
    </row>
    <row r="67" spans="1:8" ht="15">
      <c r="A67" s="325"/>
      <c r="B67" s="261"/>
      <c r="C67" s="29" t="s">
        <v>246</v>
      </c>
      <c r="D67" s="30">
        <f t="shared" si="2"/>
        <v>86300</v>
      </c>
      <c r="E67" s="30">
        <v>86300</v>
      </c>
      <c r="F67" s="30"/>
      <c r="G67" s="30"/>
      <c r="H67" s="30"/>
    </row>
    <row r="68" spans="1:8" ht="15">
      <c r="A68" s="325" t="s">
        <v>231</v>
      </c>
      <c r="B68" s="261"/>
      <c r="C68" s="29" t="s">
        <v>248</v>
      </c>
      <c r="D68" s="30">
        <f t="shared" si="2"/>
        <v>0</v>
      </c>
      <c r="E68" s="30">
        <v>0</v>
      </c>
      <c r="F68" s="30"/>
      <c r="G68" s="30"/>
      <c r="H68" s="30"/>
    </row>
    <row r="69" spans="1:8" ht="15">
      <c r="A69" s="325"/>
      <c r="B69" s="261"/>
      <c r="C69" s="29" t="s">
        <v>246</v>
      </c>
      <c r="D69" s="30">
        <f t="shared" si="2"/>
        <v>121400</v>
      </c>
      <c r="E69" s="30">
        <v>121400</v>
      </c>
      <c r="F69" s="30"/>
      <c r="G69" s="30"/>
      <c r="H69" s="30"/>
    </row>
    <row r="70" spans="1:8" ht="21.75" customHeight="1">
      <c r="A70" s="325" t="s">
        <v>232</v>
      </c>
      <c r="B70" s="261"/>
      <c r="C70" s="29" t="s">
        <v>248</v>
      </c>
      <c r="D70" s="30">
        <f t="shared" si="2"/>
        <v>0</v>
      </c>
      <c r="E70" s="30">
        <v>0</v>
      </c>
      <c r="F70" s="30"/>
      <c r="G70" s="30"/>
      <c r="H70" s="30"/>
    </row>
    <row r="71" spans="1:8" ht="15">
      <c r="A71" s="325"/>
      <c r="B71" s="261"/>
      <c r="C71" s="29" t="s">
        <v>246</v>
      </c>
      <c r="D71" s="30">
        <f t="shared" si="2"/>
        <v>3000</v>
      </c>
      <c r="E71" s="30">
        <v>3000</v>
      </c>
      <c r="F71" s="30"/>
      <c r="G71" s="30"/>
      <c r="H71" s="30"/>
    </row>
    <row r="72" spans="1:8" ht="15">
      <c r="A72" s="325" t="s">
        <v>234</v>
      </c>
      <c r="B72" s="261"/>
      <c r="C72" s="29" t="s">
        <v>248</v>
      </c>
      <c r="D72" s="30">
        <f t="shared" si="2"/>
        <v>103600</v>
      </c>
      <c r="E72" s="30">
        <v>103600</v>
      </c>
      <c r="F72" s="30"/>
      <c r="G72" s="30"/>
      <c r="H72" s="30"/>
    </row>
    <row r="73" spans="1:8" ht="15">
      <c r="A73" s="325"/>
      <c r="B73" s="261"/>
      <c r="C73" s="29" t="s">
        <v>246</v>
      </c>
      <c r="D73" s="30">
        <f t="shared" si="2"/>
        <v>147600</v>
      </c>
      <c r="E73" s="30">
        <v>147600</v>
      </c>
      <c r="F73" s="30"/>
      <c r="G73" s="30"/>
      <c r="H73" s="30"/>
    </row>
    <row r="74" spans="1:8" ht="15">
      <c r="A74" s="325" t="s">
        <v>233</v>
      </c>
      <c r="B74" s="261"/>
      <c r="C74" s="29" t="s">
        <v>248</v>
      </c>
      <c r="D74" s="30">
        <f t="shared" si="2"/>
        <v>4900</v>
      </c>
      <c r="E74" s="30">
        <v>4900</v>
      </c>
      <c r="F74" s="30"/>
      <c r="G74" s="30"/>
      <c r="H74" s="30"/>
    </row>
    <row r="75" spans="1:8" ht="15">
      <c r="A75" s="325"/>
      <c r="B75" s="261"/>
      <c r="C75" s="29" t="s">
        <v>246</v>
      </c>
      <c r="D75" s="30">
        <f t="shared" si="2"/>
        <v>810300</v>
      </c>
      <c r="E75" s="30">
        <v>810300</v>
      </c>
      <c r="F75" s="30"/>
      <c r="G75" s="30"/>
      <c r="H75" s="30"/>
    </row>
    <row r="76" spans="1:8" ht="15.75">
      <c r="A76" s="139" t="s">
        <v>525</v>
      </c>
      <c r="B76" s="133" t="s">
        <v>504</v>
      </c>
      <c r="C76" s="140"/>
      <c r="D76" s="182">
        <v>10029840</v>
      </c>
      <c r="E76" s="182">
        <v>7278240</v>
      </c>
      <c r="F76" s="134">
        <v>2751600</v>
      </c>
      <c r="G76" s="141"/>
      <c r="H76" s="141"/>
    </row>
    <row r="77" spans="1:8" ht="15">
      <c r="A77" s="123" t="s">
        <v>23</v>
      </c>
      <c r="B77" s="275">
        <v>210</v>
      </c>
      <c r="C77" s="272"/>
      <c r="D77" s="277">
        <f>D79</f>
        <v>2113900</v>
      </c>
      <c r="E77" s="282">
        <v>2113900</v>
      </c>
      <c r="F77" s="278"/>
      <c r="G77" s="279"/>
      <c r="H77" s="273"/>
    </row>
    <row r="78" spans="1:8" ht="15">
      <c r="A78" s="123" t="s">
        <v>24</v>
      </c>
      <c r="B78" s="275"/>
      <c r="C78" s="272"/>
      <c r="D78" s="277"/>
      <c r="E78" s="282"/>
      <c r="F78" s="278"/>
      <c r="G78" s="279"/>
      <c r="H78" s="273"/>
    </row>
    <row r="79" spans="1:8" ht="15">
      <c r="A79" s="123" t="s">
        <v>2</v>
      </c>
      <c r="B79" s="261">
        <v>211</v>
      </c>
      <c r="C79" s="272"/>
      <c r="D79" s="279">
        <f>SUM(D81:D86)</f>
        <v>2113900</v>
      </c>
      <c r="E79" s="279">
        <v>2113900</v>
      </c>
      <c r="F79" s="279"/>
      <c r="G79" s="279"/>
      <c r="H79" s="279"/>
    </row>
    <row r="80" spans="1:8" ht="15">
      <c r="A80" s="123" t="s">
        <v>25</v>
      </c>
      <c r="B80" s="262"/>
      <c r="C80" s="272"/>
      <c r="D80" s="279"/>
      <c r="E80" s="279"/>
      <c r="F80" s="279"/>
      <c r="G80" s="279"/>
      <c r="H80" s="279"/>
    </row>
    <row r="81" spans="1:8" ht="15">
      <c r="A81" s="325" t="s">
        <v>225</v>
      </c>
      <c r="B81" s="261"/>
      <c r="C81" s="29" t="s">
        <v>247</v>
      </c>
      <c r="D81" s="30">
        <f aca="true" t="shared" si="3" ref="D81:D89">E81</f>
        <v>1255000</v>
      </c>
      <c r="E81" s="30">
        <v>1255000</v>
      </c>
      <c r="F81" s="30"/>
      <c r="G81" s="30"/>
      <c r="H81" s="30"/>
    </row>
    <row r="82" spans="1:8" ht="15">
      <c r="A82" s="325"/>
      <c r="B82" s="261"/>
      <c r="C82" s="29" t="s">
        <v>245</v>
      </c>
      <c r="D82" s="30">
        <f t="shared" si="3"/>
        <v>368000</v>
      </c>
      <c r="E82" s="30">
        <v>368000</v>
      </c>
      <c r="F82" s="30"/>
      <c r="G82" s="30"/>
      <c r="H82" s="30"/>
    </row>
    <row r="83" spans="1:8" ht="15">
      <c r="A83" s="325" t="s">
        <v>226</v>
      </c>
      <c r="B83" s="261"/>
      <c r="C83" s="29" t="s">
        <v>247</v>
      </c>
      <c r="D83" s="30">
        <f>E83</f>
        <v>0</v>
      </c>
      <c r="E83" s="30"/>
      <c r="F83" s="30"/>
      <c r="G83" s="30"/>
      <c r="H83" s="30"/>
    </row>
    <row r="84" spans="1:8" ht="15">
      <c r="A84" s="325"/>
      <c r="B84" s="261"/>
      <c r="C84" s="29" t="s">
        <v>245</v>
      </c>
      <c r="D84" s="30">
        <f>E84</f>
        <v>600</v>
      </c>
      <c r="E84" s="30">
        <v>600</v>
      </c>
      <c r="F84" s="30"/>
      <c r="G84" s="30"/>
      <c r="H84" s="30"/>
    </row>
    <row r="85" spans="1:8" ht="15">
      <c r="A85" s="325" t="s">
        <v>227</v>
      </c>
      <c r="B85" s="261"/>
      <c r="C85" s="29" t="s">
        <v>247</v>
      </c>
      <c r="D85" s="30">
        <f t="shared" si="3"/>
        <v>379200</v>
      </c>
      <c r="E85" s="30">
        <v>379200</v>
      </c>
      <c r="F85" s="30"/>
      <c r="G85" s="30"/>
      <c r="H85" s="30"/>
    </row>
    <row r="86" spans="1:8" ht="15">
      <c r="A86" s="325"/>
      <c r="B86" s="261"/>
      <c r="C86" s="29" t="s">
        <v>245</v>
      </c>
      <c r="D86" s="30">
        <f t="shared" si="3"/>
        <v>111100</v>
      </c>
      <c r="E86" s="30">
        <v>111100</v>
      </c>
      <c r="F86" s="30"/>
      <c r="G86" s="30"/>
      <c r="H86" s="30"/>
    </row>
    <row r="87" spans="1:8" ht="15">
      <c r="A87" s="129" t="s">
        <v>505</v>
      </c>
      <c r="B87" s="128">
        <v>230</v>
      </c>
      <c r="C87" s="29"/>
      <c r="D87" s="25">
        <f t="shared" si="3"/>
        <v>218900</v>
      </c>
      <c r="E87" s="25">
        <v>218900</v>
      </c>
      <c r="F87" s="30"/>
      <c r="G87" s="30"/>
      <c r="H87" s="30"/>
    </row>
    <row r="88" spans="1:8" ht="15">
      <c r="A88" s="123" t="s">
        <v>534</v>
      </c>
      <c r="B88" s="28"/>
      <c r="C88" s="29" t="s">
        <v>246</v>
      </c>
      <c r="D88" s="30">
        <f t="shared" si="3"/>
        <v>212900</v>
      </c>
      <c r="E88" s="30">
        <v>212900</v>
      </c>
      <c r="F88" s="30"/>
      <c r="G88" s="30"/>
      <c r="H88" s="30"/>
    </row>
    <row r="89" spans="1:8" ht="15">
      <c r="A89" s="123" t="s">
        <v>535</v>
      </c>
      <c r="B89" s="28"/>
      <c r="C89" s="29" t="s">
        <v>246</v>
      </c>
      <c r="D89" s="30">
        <f t="shared" si="3"/>
        <v>6000</v>
      </c>
      <c r="E89" s="30">
        <v>6000</v>
      </c>
      <c r="F89" s="30"/>
      <c r="G89" s="30"/>
      <c r="H89" s="30"/>
    </row>
    <row r="90" spans="1:8" ht="15">
      <c r="A90" s="129" t="s">
        <v>26</v>
      </c>
      <c r="B90" s="128">
        <v>260</v>
      </c>
      <c r="C90" s="29" t="s">
        <v>18</v>
      </c>
      <c r="D90" s="25">
        <v>7697040</v>
      </c>
      <c r="E90" s="25">
        <v>4945440</v>
      </c>
      <c r="F90" s="25">
        <v>2751600</v>
      </c>
      <c r="G90" s="30"/>
      <c r="H90" s="30"/>
    </row>
    <row r="91" spans="1:8" ht="15">
      <c r="A91" s="325" t="s">
        <v>229</v>
      </c>
      <c r="B91" s="261"/>
      <c r="C91" s="29" t="s">
        <v>252</v>
      </c>
      <c r="D91" s="30">
        <f aca="true" t="shared" si="4" ref="D91:D102">E91</f>
        <v>353000</v>
      </c>
      <c r="E91" s="30">
        <v>353000</v>
      </c>
      <c r="F91" s="30"/>
      <c r="G91" s="30"/>
      <c r="H91" s="30"/>
    </row>
    <row r="92" spans="1:8" ht="15">
      <c r="A92" s="325"/>
      <c r="B92" s="261"/>
      <c r="C92" s="29" t="s">
        <v>253</v>
      </c>
      <c r="D92" s="30">
        <f t="shared" si="4"/>
        <v>3283000</v>
      </c>
      <c r="E92" s="30">
        <v>3283000</v>
      </c>
      <c r="F92" s="30"/>
      <c r="G92" s="30"/>
      <c r="H92" s="30"/>
    </row>
    <row r="93" spans="1:8" ht="15">
      <c r="A93" s="325" t="s">
        <v>230</v>
      </c>
      <c r="B93" s="261"/>
      <c r="C93" s="29" t="s">
        <v>248</v>
      </c>
      <c r="D93" s="30">
        <f t="shared" si="4"/>
        <v>171800</v>
      </c>
      <c r="E93" s="30">
        <v>171800</v>
      </c>
      <c r="F93" s="30"/>
      <c r="G93" s="30"/>
      <c r="H93" s="30"/>
    </row>
    <row r="94" spans="1:8" ht="15">
      <c r="A94" s="325"/>
      <c r="B94" s="261"/>
      <c r="C94" s="29" t="s">
        <v>246</v>
      </c>
      <c r="D94" s="30">
        <f t="shared" si="4"/>
        <v>591300</v>
      </c>
      <c r="E94" s="30">
        <v>591300</v>
      </c>
      <c r="F94" s="30"/>
      <c r="G94" s="30"/>
      <c r="H94" s="30"/>
    </row>
    <row r="95" spans="1:8" ht="15">
      <c r="A95" s="325"/>
      <c r="B95" s="261"/>
      <c r="C95" s="29" t="s">
        <v>254</v>
      </c>
      <c r="D95" s="30">
        <f>E95</f>
        <v>74800</v>
      </c>
      <c r="E95" s="30">
        <v>74800</v>
      </c>
      <c r="F95" s="30"/>
      <c r="G95" s="30"/>
      <c r="H95" s="30"/>
    </row>
    <row r="96" spans="1:9" s="19" customFormat="1" ht="15">
      <c r="A96" s="325"/>
      <c r="B96" s="261"/>
      <c r="C96" s="29" t="s">
        <v>488</v>
      </c>
      <c r="D96" s="30">
        <v>10000</v>
      </c>
      <c r="E96" s="30"/>
      <c r="F96" s="30">
        <v>10000</v>
      </c>
      <c r="G96" s="30"/>
      <c r="H96" s="30"/>
      <c r="I96" s="23"/>
    </row>
    <row r="97" spans="1:8" ht="15">
      <c r="A97" s="325"/>
      <c r="B97" s="261"/>
      <c r="C97" s="29" t="s">
        <v>489</v>
      </c>
      <c r="D97" s="30">
        <v>512700</v>
      </c>
      <c r="E97" s="30"/>
      <c r="F97" s="30">
        <v>512700</v>
      </c>
      <c r="G97" s="30"/>
      <c r="H97" s="30"/>
    </row>
    <row r="98" spans="1:8" ht="15">
      <c r="A98" s="325"/>
      <c r="B98" s="261"/>
      <c r="C98" s="29" t="s">
        <v>257</v>
      </c>
      <c r="D98" s="30">
        <v>1439000</v>
      </c>
      <c r="E98" s="30"/>
      <c r="F98" s="30">
        <v>1439000</v>
      </c>
      <c r="G98" s="30"/>
      <c r="H98" s="30"/>
    </row>
    <row r="99" spans="1:8" ht="15">
      <c r="A99" s="325" t="s">
        <v>231</v>
      </c>
      <c r="B99" s="261"/>
      <c r="C99" s="29" t="s">
        <v>248</v>
      </c>
      <c r="D99" s="30">
        <f t="shared" si="4"/>
        <v>174600</v>
      </c>
      <c r="E99" s="30">
        <v>174600</v>
      </c>
      <c r="F99" s="30"/>
      <c r="G99" s="30"/>
      <c r="H99" s="30"/>
    </row>
    <row r="100" spans="1:8" ht="15">
      <c r="A100" s="325"/>
      <c r="B100" s="261"/>
      <c r="C100" s="29" t="s">
        <v>246</v>
      </c>
      <c r="D100" s="30">
        <f t="shared" si="4"/>
        <v>202900</v>
      </c>
      <c r="E100" s="30">
        <v>202900</v>
      </c>
      <c r="F100" s="30"/>
      <c r="G100" s="30"/>
      <c r="H100" s="30"/>
    </row>
    <row r="101" spans="1:8" ht="15">
      <c r="A101" s="325"/>
      <c r="B101" s="261"/>
      <c r="C101" s="29" t="s">
        <v>254</v>
      </c>
      <c r="D101" s="30">
        <f>E101</f>
        <v>56340</v>
      </c>
      <c r="E101" s="30">
        <v>56340</v>
      </c>
      <c r="F101" s="30"/>
      <c r="G101" s="30"/>
      <c r="H101" s="30"/>
    </row>
    <row r="102" spans="1:8" ht="15">
      <c r="A102" s="325"/>
      <c r="B102" s="261"/>
      <c r="C102" s="29" t="s">
        <v>256</v>
      </c>
      <c r="D102" s="30">
        <f t="shared" si="4"/>
        <v>0</v>
      </c>
      <c r="E102" s="30"/>
      <c r="F102" s="30">
        <v>789900</v>
      </c>
      <c r="G102" s="30"/>
      <c r="H102" s="30"/>
    </row>
    <row r="103" spans="1:8" ht="15">
      <c r="A103" s="325" t="s">
        <v>234</v>
      </c>
      <c r="B103" s="261"/>
      <c r="C103" s="29" t="s">
        <v>248</v>
      </c>
      <c r="D103" s="30">
        <f>E103</f>
        <v>17600</v>
      </c>
      <c r="E103" s="30">
        <v>17600</v>
      </c>
      <c r="F103" s="30"/>
      <c r="G103" s="30"/>
      <c r="H103" s="30"/>
    </row>
    <row r="104" spans="1:8" ht="15">
      <c r="A104" s="325"/>
      <c r="B104" s="261"/>
      <c r="C104" s="29" t="s">
        <v>246</v>
      </c>
      <c r="D104" s="30">
        <f>E104</f>
        <v>8100</v>
      </c>
      <c r="E104" s="30">
        <v>8100</v>
      </c>
      <c r="F104" s="30"/>
      <c r="G104" s="30"/>
      <c r="H104" s="30"/>
    </row>
    <row r="105" spans="1:8" ht="15">
      <c r="A105" s="325" t="s">
        <v>233</v>
      </c>
      <c r="B105" s="261"/>
      <c r="C105" s="29" t="s">
        <v>248</v>
      </c>
      <c r="D105" s="30">
        <f>E105</f>
        <v>0</v>
      </c>
      <c r="E105" s="30">
        <v>0</v>
      </c>
      <c r="F105" s="30"/>
      <c r="G105" s="30"/>
      <c r="H105" s="30"/>
    </row>
    <row r="106" spans="1:8" ht="15">
      <c r="A106" s="325"/>
      <c r="B106" s="261"/>
      <c r="C106" s="29" t="s">
        <v>246</v>
      </c>
      <c r="D106" s="30">
        <f>E106</f>
        <v>12000</v>
      </c>
      <c r="E106" s="30">
        <v>12000</v>
      </c>
      <c r="F106" s="30"/>
      <c r="G106" s="30"/>
      <c r="H106" s="30"/>
    </row>
    <row r="107" spans="1:8" ht="15.75">
      <c r="A107" s="135" t="s">
        <v>506</v>
      </c>
      <c r="B107" s="133" t="s">
        <v>507</v>
      </c>
      <c r="C107" s="140"/>
      <c r="D107" s="134">
        <v>166131.38</v>
      </c>
      <c r="E107" s="134"/>
      <c r="F107" s="134"/>
      <c r="G107" s="134">
        <v>166131.38</v>
      </c>
      <c r="H107" s="141" t="s">
        <v>18</v>
      </c>
    </row>
    <row r="108" spans="1:8" ht="15">
      <c r="A108" s="129" t="s">
        <v>502</v>
      </c>
      <c r="B108" s="128">
        <v>250</v>
      </c>
      <c r="C108" s="29"/>
      <c r="D108" s="25">
        <v>13700</v>
      </c>
      <c r="E108" s="25"/>
      <c r="F108" s="25"/>
      <c r="G108" s="25">
        <v>13700</v>
      </c>
      <c r="H108" s="30"/>
    </row>
    <row r="109" spans="1:8" ht="15">
      <c r="A109" s="129" t="s">
        <v>26</v>
      </c>
      <c r="B109" s="128">
        <v>260</v>
      </c>
      <c r="C109" s="272"/>
      <c r="D109" s="25">
        <v>152431.38</v>
      </c>
      <c r="E109" s="25"/>
      <c r="F109" s="25"/>
      <c r="G109" s="25">
        <v>152431.38</v>
      </c>
      <c r="H109" s="30"/>
    </row>
    <row r="110" spans="1:8" ht="15">
      <c r="A110" s="123" t="s">
        <v>509</v>
      </c>
      <c r="B110" s="28"/>
      <c r="C110" s="272"/>
      <c r="D110" s="30">
        <v>14931.38</v>
      </c>
      <c r="E110" s="30"/>
      <c r="F110" s="30"/>
      <c r="G110" s="30">
        <v>14931.38</v>
      </c>
      <c r="H110" s="30"/>
    </row>
    <row r="111" spans="1:8" ht="15">
      <c r="A111" s="123" t="s">
        <v>233</v>
      </c>
      <c r="B111" s="28"/>
      <c r="C111" s="29"/>
      <c r="D111" s="30">
        <v>137500</v>
      </c>
      <c r="E111" s="30" t="s">
        <v>508</v>
      </c>
      <c r="F111" s="30"/>
      <c r="G111" s="30">
        <v>137500</v>
      </c>
      <c r="H111" s="30"/>
    </row>
    <row r="112" spans="1:8" ht="31.5">
      <c r="A112" s="192" t="s">
        <v>496</v>
      </c>
      <c r="B112" s="189" t="s">
        <v>510</v>
      </c>
      <c r="C112" s="184"/>
      <c r="D112" s="190">
        <v>1571675.21</v>
      </c>
      <c r="E112" s="190"/>
      <c r="F112" s="190"/>
      <c r="G112" s="191">
        <v>1571675.21</v>
      </c>
      <c r="H112" s="185"/>
    </row>
    <row r="113" spans="1:8" ht="15">
      <c r="A113" s="123" t="s">
        <v>229</v>
      </c>
      <c r="B113" s="28"/>
      <c r="C113" s="29"/>
      <c r="D113" s="30">
        <v>151581.47</v>
      </c>
      <c r="E113" s="30"/>
      <c r="F113" s="30"/>
      <c r="G113" s="30">
        <v>151581.47</v>
      </c>
      <c r="H113" s="30"/>
    </row>
    <row r="114" spans="1:8" ht="15">
      <c r="A114" s="123" t="s">
        <v>231</v>
      </c>
      <c r="B114" s="28"/>
      <c r="C114" s="29"/>
      <c r="D114" s="30">
        <v>1420093.74</v>
      </c>
      <c r="E114" s="30"/>
      <c r="F114" s="30"/>
      <c r="G114" s="30">
        <v>1420093.74</v>
      </c>
      <c r="H114" s="30"/>
    </row>
    <row r="115" spans="1:8" ht="15.75">
      <c r="A115" s="136" t="s">
        <v>511</v>
      </c>
      <c r="B115" s="133" t="s">
        <v>512</v>
      </c>
      <c r="C115" s="140"/>
      <c r="D115" s="134">
        <v>415900</v>
      </c>
      <c r="E115" s="134"/>
      <c r="F115" s="134"/>
      <c r="G115" s="134">
        <v>415900</v>
      </c>
      <c r="H115" s="141"/>
    </row>
    <row r="116" spans="1:8" ht="15">
      <c r="A116" s="129" t="s">
        <v>26</v>
      </c>
      <c r="B116" s="128">
        <v>260</v>
      </c>
      <c r="C116" s="29"/>
      <c r="D116" s="25">
        <v>415900</v>
      </c>
      <c r="E116" s="25"/>
      <c r="F116" s="25"/>
      <c r="G116" s="25">
        <v>415900</v>
      </c>
      <c r="H116" s="30"/>
    </row>
    <row r="117" spans="1:8" ht="15">
      <c r="A117" s="123" t="s">
        <v>231</v>
      </c>
      <c r="B117" s="28"/>
      <c r="C117" s="29"/>
      <c r="D117" s="30">
        <v>415900</v>
      </c>
      <c r="E117" s="30"/>
      <c r="F117" s="30"/>
      <c r="G117" s="30">
        <v>415900</v>
      </c>
      <c r="H117" s="30"/>
    </row>
    <row r="118" spans="1:8" ht="15.75">
      <c r="A118" s="136" t="s">
        <v>513</v>
      </c>
      <c r="B118" s="133" t="s">
        <v>514</v>
      </c>
      <c r="C118" s="140"/>
      <c r="D118" s="134">
        <v>707193.41</v>
      </c>
      <c r="E118" s="134"/>
      <c r="F118" s="134"/>
      <c r="G118" s="134">
        <v>707193.41</v>
      </c>
      <c r="H118" s="141"/>
    </row>
    <row r="119" spans="1:8" ht="15">
      <c r="A119" s="129" t="s">
        <v>26</v>
      </c>
      <c r="B119" s="128">
        <v>260</v>
      </c>
      <c r="C119" s="29"/>
      <c r="D119" s="25">
        <v>707193.41</v>
      </c>
      <c r="E119" s="25"/>
      <c r="F119" s="25"/>
      <c r="G119" s="25">
        <v>707193.41</v>
      </c>
      <c r="H119" s="30"/>
    </row>
    <row r="120" spans="1:8" ht="15">
      <c r="A120" s="123" t="s">
        <v>515</v>
      </c>
      <c r="B120" s="28"/>
      <c r="C120" s="29"/>
      <c r="D120" s="30">
        <v>96418.53</v>
      </c>
      <c r="E120" s="30"/>
      <c r="F120" s="30"/>
      <c r="G120" s="30">
        <v>96418.53</v>
      </c>
      <c r="H120" s="30"/>
    </row>
    <row r="121" spans="1:8" ht="15">
      <c r="A121" s="123" t="s">
        <v>517</v>
      </c>
      <c r="B121" s="28"/>
      <c r="C121" s="29"/>
      <c r="D121" s="30">
        <v>25068.62</v>
      </c>
      <c r="E121" s="30"/>
      <c r="F121" s="30"/>
      <c r="G121" s="30">
        <v>25068.62</v>
      </c>
      <c r="H121" s="30"/>
    </row>
    <row r="122" spans="1:8" ht="15">
      <c r="A122" s="123" t="s">
        <v>516</v>
      </c>
      <c r="B122" s="28"/>
      <c r="C122" s="29"/>
      <c r="D122" s="30">
        <v>87800</v>
      </c>
      <c r="E122" s="30"/>
      <c r="F122" s="30"/>
      <c r="G122" s="30">
        <v>87800</v>
      </c>
      <c r="H122" s="30"/>
    </row>
    <row r="123" spans="1:8" ht="30">
      <c r="A123" s="123" t="s">
        <v>518</v>
      </c>
      <c r="B123" s="28"/>
      <c r="C123" s="29"/>
      <c r="D123" s="30">
        <v>497906.26</v>
      </c>
      <c r="E123" s="30"/>
      <c r="F123" s="30"/>
      <c r="G123" s="30">
        <v>497906.26</v>
      </c>
      <c r="H123" s="30"/>
    </row>
    <row r="124" spans="1:8" ht="15">
      <c r="A124" s="129" t="s">
        <v>27</v>
      </c>
      <c r="B124" s="128">
        <v>500</v>
      </c>
      <c r="C124" s="29"/>
      <c r="D124" s="25">
        <v>779340.09</v>
      </c>
      <c r="E124" s="25">
        <v>4614.03</v>
      </c>
      <c r="F124" s="25">
        <v>67532.65</v>
      </c>
      <c r="G124" s="25">
        <v>707193.41</v>
      </c>
      <c r="H124" s="30"/>
    </row>
    <row r="125" spans="1:8" ht="15">
      <c r="A125" s="123" t="s">
        <v>222</v>
      </c>
      <c r="B125" s="28"/>
      <c r="C125" s="29"/>
      <c r="D125" s="30">
        <v>23473.2</v>
      </c>
      <c r="E125" s="30">
        <v>2.6</v>
      </c>
      <c r="F125" s="30">
        <v>23470.6</v>
      </c>
      <c r="G125" s="30"/>
      <c r="H125" s="30"/>
    </row>
    <row r="126" spans="1:8" ht="15">
      <c r="A126" s="123" t="s">
        <v>240</v>
      </c>
      <c r="B126" s="28"/>
      <c r="C126" s="29"/>
      <c r="D126" s="30">
        <v>48673.48</v>
      </c>
      <c r="E126" s="30">
        <v>4611.43</v>
      </c>
      <c r="F126" s="30">
        <v>44062.05</v>
      </c>
      <c r="G126" s="30"/>
      <c r="H126" s="30"/>
    </row>
    <row r="127" spans="1:8" ht="15">
      <c r="A127" s="123" t="s">
        <v>519</v>
      </c>
      <c r="B127" s="28"/>
      <c r="C127" s="29"/>
      <c r="D127" s="30">
        <v>209287.15</v>
      </c>
      <c r="E127" s="30"/>
      <c r="F127" s="30"/>
      <c r="G127" s="30">
        <v>209287.15</v>
      </c>
      <c r="H127" s="30"/>
    </row>
    <row r="128" spans="1:8" ht="15">
      <c r="A128" s="123" t="s">
        <v>520</v>
      </c>
      <c r="B128" s="28"/>
      <c r="C128" s="29"/>
      <c r="D128" s="30">
        <v>497906.26</v>
      </c>
      <c r="E128" s="30"/>
      <c r="F128" s="30"/>
      <c r="G128" s="30">
        <v>497906.26</v>
      </c>
      <c r="H128" s="30"/>
    </row>
    <row r="129" spans="1:8" ht="15">
      <c r="A129" s="123"/>
      <c r="B129" s="28"/>
      <c r="C129" s="29"/>
      <c r="D129" s="30"/>
      <c r="E129" s="30"/>
      <c r="F129" s="30"/>
      <c r="G129" s="30"/>
      <c r="H129" s="30"/>
    </row>
    <row r="130" spans="1:8" ht="15">
      <c r="A130" s="129" t="s">
        <v>28</v>
      </c>
      <c r="B130" s="128">
        <v>600</v>
      </c>
      <c r="C130" s="29"/>
      <c r="D130" s="25">
        <v>500000</v>
      </c>
      <c r="E130" s="25"/>
      <c r="F130" s="25"/>
      <c r="G130" s="25">
        <v>500000</v>
      </c>
      <c r="H130" s="30"/>
    </row>
    <row r="131" ht="15">
      <c r="G131" s="21" t="s">
        <v>521</v>
      </c>
    </row>
    <row r="132" spans="1:2" ht="15">
      <c r="A132" s="16" t="s">
        <v>522</v>
      </c>
      <c r="B132" s="15" t="s">
        <v>523</v>
      </c>
    </row>
    <row r="134" spans="1:2" ht="15">
      <c r="A134" s="16" t="s">
        <v>306</v>
      </c>
      <c r="B134" s="15" t="s">
        <v>524</v>
      </c>
    </row>
    <row r="291" ht="12.75"/>
  </sheetData>
  <sheetProtection/>
  <mergeCells count="80">
    <mergeCell ref="A103:A104"/>
    <mergeCell ref="B103:B104"/>
    <mergeCell ref="A105:A106"/>
    <mergeCell ref="B105:B106"/>
    <mergeCell ref="C109:C110"/>
    <mergeCell ref="A91:A92"/>
    <mergeCell ref="B91:B92"/>
    <mergeCell ref="A93:A98"/>
    <mergeCell ref="B93:B98"/>
    <mergeCell ref="A99:A102"/>
    <mergeCell ref="B99:B102"/>
    <mergeCell ref="A81:A82"/>
    <mergeCell ref="B81:B82"/>
    <mergeCell ref="A83:A84"/>
    <mergeCell ref="B83:B84"/>
    <mergeCell ref="A85:A86"/>
    <mergeCell ref="B85:B86"/>
    <mergeCell ref="G77:G78"/>
    <mergeCell ref="H77:H78"/>
    <mergeCell ref="C79:C80"/>
    <mergeCell ref="D79:D80"/>
    <mergeCell ref="E79:E80"/>
    <mergeCell ref="F79:F80"/>
    <mergeCell ref="G79:G80"/>
    <mergeCell ref="H79:H80"/>
    <mergeCell ref="A74:A75"/>
    <mergeCell ref="B74:B75"/>
    <mergeCell ref="C77:C78"/>
    <mergeCell ref="D77:D78"/>
    <mergeCell ref="E77:E78"/>
    <mergeCell ref="F77:F78"/>
    <mergeCell ref="A55:A56"/>
    <mergeCell ref="B55:B56"/>
    <mergeCell ref="A57:A58"/>
    <mergeCell ref="B57:B58"/>
    <mergeCell ref="A59:A60"/>
    <mergeCell ref="B59:B60"/>
    <mergeCell ref="G51:G52"/>
    <mergeCell ref="H51:H52"/>
    <mergeCell ref="B53:B54"/>
    <mergeCell ref="C53:C54"/>
    <mergeCell ref="D53:D54"/>
    <mergeCell ref="E53:E54"/>
    <mergeCell ref="F53:F54"/>
    <mergeCell ref="G53:G54"/>
    <mergeCell ref="H53:H54"/>
    <mergeCell ref="B51:B52"/>
    <mergeCell ref="B79:B80"/>
    <mergeCell ref="B77:B78"/>
    <mergeCell ref="B70:B71"/>
    <mergeCell ref="B72:B73"/>
    <mergeCell ref="A66:A67"/>
    <mergeCell ref="B66:B67"/>
    <mergeCell ref="A68:A69"/>
    <mergeCell ref="B68:B69"/>
    <mergeCell ref="A70:A71"/>
    <mergeCell ref="A72:A73"/>
    <mergeCell ref="C51:C52"/>
    <mergeCell ref="D51:D52"/>
    <mergeCell ref="E51:E52"/>
    <mergeCell ref="E13:E14"/>
    <mergeCell ref="F13:F14"/>
    <mergeCell ref="F51:F52"/>
    <mergeCell ref="G13:H13"/>
    <mergeCell ref="A7:H7"/>
    <mergeCell ref="A8:H8"/>
    <mergeCell ref="A9:H9"/>
    <mergeCell ref="A10:H10"/>
    <mergeCell ref="A11:A14"/>
    <mergeCell ref="B11:B14"/>
    <mergeCell ref="C11:C14"/>
    <mergeCell ref="D11:H11"/>
    <mergeCell ref="D12:D14"/>
    <mergeCell ref="E12:H12"/>
    <mergeCell ref="A1:H1"/>
    <mergeCell ref="A2:H2"/>
    <mergeCell ref="A3:H3"/>
    <mergeCell ref="A4:H4"/>
    <mergeCell ref="A5:H5"/>
    <mergeCell ref="A6:H6"/>
  </mergeCells>
  <hyperlinks>
    <hyperlink ref="A7" location="P291" display="P291"/>
    <hyperlink ref="F13" r:id="rId1" display="consultantplus://offline/ref=747F550818F2E0180D6BB7944D239EA314568E0057C2A5CAD94B85812825281322C211B170CDL3WAJ"/>
  </hyperlinks>
  <printOptions/>
  <pageMargins left="0.7086614173228347" right="0.11811023622047245" top="0.35433070866141736" bottom="0.35433070866141736" header="0" footer="0"/>
  <pageSetup fitToHeight="7" fitToWidth="1" horizontalDpi="600" verticalDpi="600" orientation="portrait" paperSize="9" scale="4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Тверская гимназия №10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Курбетьева Т. М.</dc:creator>
  <cp:keywords/>
  <dc:description/>
  <cp:lastModifiedBy>1</cp:lastModifiedBy>
  <cp:lastPrinted>2017-08-11T13:00:35Z</cp:lastPrinted>
  <dcterms:created xsi:type="dcterms:W3CDTF">2013-10-29T11:49:50Z</dcterms:created>
  <dcterms:modified xsi:type="dcterms:W3CDTF">2018-01-12T12:11:07Z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