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940" activeTab="1"/>
  </bookViews>
  <sheets>
    <sheet name="Титул.лист" sheetId="1" r:id="rId1"/>
    <sheet name="Таблица 2" sheetId="2" r:id="rId2"/>
    <sheet name="Таблица 2.1" sheetId="3" r:id="rId3"/>
    <sheet name="Таблица 3" sheetId="4" r:id="rId4"/>
    <sheet name="Таблица 4" sheetId="5" r:id="rId5"/>
  </sheets>
  <definedNames/>
  <calcPr fullCalcOnLoad="1"/>
</workbook>
</file>

<file path=xl/sharedStrings.xml><?xml version="1.0" encoding="utf-8"?>
<sst xmlns="http://schemas.openxmlformats.org/spreadsheetml/2006/main" count="361" uniqueCount="264">
  <si>
    <r>
      <t xml:space="preserve">      </t>
    </r>
    <r>
      <rPr>
        <b/>
        <sz val="12"/>
        <rFont val="Times New Roman"/>
        <family val="1"/>
      </rPr>
      <t>Муниципальное бюджетное общеобразовательное учреждение средняя общеобразовательная   школа с углубленным изучением математики № 17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(</t>
    </r>
    <r>
      <rPr>
        <b/>
        <sz val="12"/>
        <rFont val="Times New Roman"/>
        <family val="1"/>
      </rPr>
      <t>МБОУ СОШ № 17)</t>
    </r>
  </si>
  <si>
    <t>Наименование показателя</t>
  </si>
  <si>
    <t>из них:</t>
  </si>
  <si>
    <t>Приложение N 1</t>
  </si>
  <si>
    <t>к Порядку составления и утверждения плана</t>
  </si>
  <si>
    <t>финансово-хозяйственной деятельности</t>
  </si>
  <si>
    <t>"УТВЕРЖДАЮ"</t>
  </si>
  <si>
    <t>ИНН</t>
  </si>
  <si>
    <t>КПП</t>
  </si>
  <si>
    <t>Единицы измерения</t>
  </si>
  <si>
    <t>руб.</t>
  </si>
  <si>
    <t>Начальник</t>
  </si>
  <si>
    <t xml:space="preserve">Управления образования администрации города Твери </t>
  </si>
  <si>
    <t xml:space="preserve">                    (полное и краткое наименование муниципального учреждения)</t>
  </si>
  <si>
    <t xml:space="preserve">          Управление образования администрации города Твери</t>
  </si>
  <si>
    <t xml:space="preserve">                 (наименование органа,выполняющего функции и полномочия учредителя)</t>
  </si>
  <si>
    <t xml:space="preserve">                   ул.Мусоргского д.5</t>
  </si>
  <si>
    <t xml:space="preserve">                                 Адрес фактического местонахождения учреждения:      </t>
  </si>
  <si>
    <t xml:space="preserve"> г.Тверь</t>
  </si>
  <si>
    <t>Планируемый финансовый год</t>
  </si>
  <si>
    <t>в т.ч.</t>
  </si>
  <si>
    <t>в том числе:</t>
  </si>
  <si>
    <t xml:space="preserve"> </t>
  </si>
  <si>
    <t xml:space="preserve">оплата за теплоэнергию на отопление и технологические нужды (КЭСР 223, СубКОСГУ  001.00.01, мероп. 01.02.01) </t>
  </si>
  <si>
    <t>оплата потребления электроэнергии (КЭСР 223 СубКОСГУ  001.00.03, мероп. 01.02.01)</t>
  </si>
  <si>
    <t xml:space="preserve">оплата водоснабжения и водоотведения помещений (КЭСР 223 СубКОСГУ  001.00.04, мероп. 01.02.01) </t>
  </si>
  <si>
    <t xml:space="preserve">III.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 </t>
  </si>
  <si>
    <t>оплата потребления электроэнергии (КЭСР 223 СубКОСГУ  001.00.03)</t>
  </si>
  <si>
    <t>приобретение основных средств (КЭСР 310 )</t>
  </si>
  <si>
    <t>I.За счет собственных средств  бюджета города</t>
  </si>
  <si>
    <t xml:space="preserve">II. Субвенция за счет областных средств   образования </t>
  </si>
  <si>
    <t xml:space="preserve">Код по реестру участников бюджетного процесса, а также юридических лиц, не являющихся участниками бюджетного процесса </t>
  </si>
  <si>
    <t>Таблица 1</t>
  </si>
  <si>
    <t xml:space="preserve"> Показатели финансового состояния учреждения </t>
  </si>
  <si>
    <t>№ п/п</t>
  </si>
  <si>
    <t>Нефинансовые активы, всего:</t>
  </si>
  <si>
    <t xml:space="preserve">    из них:</t>
  </si>
  <si>
    <t xml:space="preserve">    недвижимое имущество, всего:</t>
  </si>
  <si>
    <t xml:space="preserve">      в том числе: остаточная стоимость</t>
  </si>
  <si>
    <t xml:space="preserve">    особо ценное движимое имущество, всего:</t>
  </si>
  <si>
    <t xml:space="preserve">       в том числе: остаточная стоимость</t>
  </si>
  <si>
    <t>Финансовые активы, всего:</t>
  </si>
  <si>
    <t xml:space="preserve">    из них: 
    денежные средства учреждения,всего</t>
  </si>
  <si>
    <t xml:space="preserve">       в том числе: 
       денежные средства учреждения на счетах</t>
  </si>
  <si>
    <t xml:space="preserve">     денежные средства учреждения, размещенные
     на депозиты в кредитной организации</t>
  </si>
  <si>
    <t>иные финансовые инструменты</t>
  </si>
  <si>
    <t>дебиторская задолжность по доходам</t>
  </si>
  <si>
    <t>дебиторская задолжность по расходам</t>
  </si>
  <si>
    <t xml:space="preserve"> Обязательства всего,</t>
  </si>
  <si>
    <t xml:space="preserve">    из них: 
    долговые обязательства</t>
  </si>
  <si>
    <t xml:space="preserve">     кредиторская задолжность</t>
  </si>
  <si>
    <t xml:space="preserve">        в том числе:
        просроченная кредиторская задолженность</t>
  </si>
  <si>
    <t>Показатели по поступлениям и  выплатам учреждения</t>
  </si>
  <si>
    <t>(должность руководителя)</t>
  </si>
  <si>
    <t>и полномочия учредителя)</t>
  </si>
  <si>
    <t xml:space="preserve">(наименование органа, выполняющего функции </t>
  </si>
  <si>
    <t>муниципальных бюджетных и автономных</t>
  </si>
  <si>
    <t>учреждений города Твери</t>
  </si>
  <si>
    <t>(плановый период)</t>
  </si>
  <si>
    <t>Н.А. Афонина</t>
  </si>
  <si>
    <t xml:space="preserve">    (подпись)                                 (расшифровка подписи)</t>
  </si>
  <si>
    <t xml:space="preserve"> " ____" ___________ 20_____ г.</t>
  </si>
  <si>
    <t>содержания основных общеобразовательных программ начального общего, основного общего</t>
  </si>
  <si>
    <t xml:space="preserve">и среднего (полного) общего образования, их адаптации к жизни в обществе, создание </t>
  </si>
  <si>
    <t>основ для осознанного выбора и последующего освоения профессиональных образовательных</t>
  </si>
  <si>
    <t xml:space="preserve"> общей культуры личности обучающихся на основе усвоения обязательного минимума</t>
  </si>
  <si>
    <t xml:space="preserve"> программ, воспитание гражданственности, трудолюбия, уважения к правам и свободам человека, </t>
  </si>
  <si>
    <t>любви к окружающей природе, Родине, семье,формирование здорового образа жизни, создание</t>
  </si>
  <si>
    <t xml:space="preserve">условий для развития и воспитания личности школьника в соответствии с требованиями </t>
  </si>
  <si>
    <t xml:space="preserve">федеральных государственных образовательных стандартов общего образования. Школа создает </t>
  </si>
  <si>
    <t xml:space="preserve">условия для реализации гражданам Российской Федерации гарантированного государством </t>
  </si>
  <si>
    <t>общего образования в пределах федеральных государственных образовательных стандартов.</t>
  </si>
  <si>
    <t xml:space="preserve">прав на получение бесплатного начального общего, основного общего, среднего (полного), </t>
  </si>
  <si>
    <r>
      <t xml:space="preserve"> </t>
    </r>
    <r>
      <rPr>
        <b/>
        <sz val="12"/>
        <rFont val="Times New Roman"/>
        <family val="1"/>
      </rPr>
      <t xml:space="preserve"> 2.</t>
    </r>
    <r>
      <rPr>
        <sz val="12"/>
        <rFont val="Times New Roman"/>
        <family val="1"/>
      </rPr>
      <t xml:space="preserve"> Виды деятельности учреждения: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Для достижения своих уставных целей и выполнения задач школа осуществляет следующие виды деятельности: бесплатное обучение детей в рамках государственных стандартов по общеобразовательным, предпрофильным, профильным и углубленным программам; предоставление платных дополнительных образовательных услуг(обучение по  дополнительным образовательным программам, ведение специальных курсоврепетиторство, углубленное изучение предметов,но не вместо образовательной деятельности, финансируемой из средств бюджета, другие услуги) в соответствии с  Законом РФ "Об образовании"; предпринимательскую деятельность на базе школьных мастерских, производя различные виды продукции и их реализацию.</t>
    </r>
  </si>
  <si>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 xml:space="preserve"> Цели деятельности учреждения: Целью деятельности школы является формирование</t>
    </r>
  </si>
  <si>
    <r>
      <rPr>
        <b/>
        <sz val="12"/>
        <rFont val="Times New Roman"/>
        <family val="1"/>
      </rPr>
      <t xml:space="preserve"> 3. </t>
    </r>
    <r>
      <rPr>
        <sz val="12"/>
        <rFont val="Times New Roman"/>
        <family val="1"/>
      </rPr>
      <t>Перечень услуг(работ), относящихся в соответствии с уставом к основным видам деятельности учреждения, предоставление которых для физических и юридических лиц  осуществляется за плату: Предоставление платных дополнительных образовательных услуг по следующим направлениям: математическое образование  5-6класов; математическое образование 7-11 классов; гуманитарное образование 5-11 классов; развивающие курсы  в начальной школе ; интегрированный курс подготовки к школе "Дошкольник".  Предпринимательская деятельность на базе школьных мастерских, производящих различные виды продукции и их реализация.</t>
    </r>
  </si>
  <si>
    <t xml:space="preserve">                                    (последнюю отчетную дату)</t>
  </si>
  <si>
    <t>Код строки</t>
  </si>
  <si>
    <t>Код по бюджетной классификации Российской Федерации</t>
  </si>
  <si>
    <t>всего</t>
  </si>
  <si>
    <t xml:space="preserve"> 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</si>
  <si>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</si>
  <si>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</si>
  <si>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</si>
  <si>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</si>
  <si>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</si>
  <si>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Объем финансового обеспечения, руб. (с точностью до двух знаков после запятой - 0,00)</t>
  </si>
  <si>
    <t>Поступления от доходов, всего:</t>
  </si>
  <si>
    <t xml:space="preserve">    в том числе:
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</si>
  <si>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</si>
  <si>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</si>
  <si>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</si>
  <si>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</si>
  <si>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</si>
  <si>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</si>
  <si>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Х</t>
  </si>
  <si>
    <t>Выплаты по расходам,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</si>
  <si>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</si>
  <si>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</si>
  <si>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</si>
  <si>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</si>
  <si>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</si>
  <si>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</si>
  <si>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
увеличение остатков средств</t>
  </si>
  <si>
    <t>прочие поступления</t>
  </si>
  <si>
    <t>Выбытие финансовых активов, всего:</t>
  </si>
  <si>
    <t>Из них:
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</si>
  <si>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</si>
  <si>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</si>
  <si>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</si>
  <si>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 на закупку товаров, работ, услуг учреждения</t>
  </si>
  <si>
    <t xml:space="preserve">на </t>
  </si>
  <si>
    <t>Таблица 2.1</t>
  </si>
  <si>
    <t>Год начала закупки</t>
  </si>
  <si>
    <t>всего на закупку</t>
  </si>
  <si>
    <t>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</si>
  <si>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№223-ФЗ "О закупках товаров, работ, услуг отдельными видами юридических лиц"</t>
  </si>
  <si>
    <t>Сумма выплат по расходам на закупку товаров, работ и услуг, руб.
(с точностью до двух знаков после запятой - 0,00)</t>
  </si>
  <si>
    <t>Выплаты по расходам на закупку товаров, работ, услуг всего:</t>
  </si>
  <si>
    <t>в том числе:
на оплату контрактов, заключенных до начала очередного финансового года:</t>
  </si>
  <si>
    <t>0001</t>
  </si>
  <si>
    <t>на закупку товаров, работ, услуг по году начала закупки</t>
  </si>
  <si>
    <t>Таблица 3</t>
  </si>
  <si>
    <t>Сумма (руб., с точностью до двух знаков после запятой - 0,00)</t>
  </si>
  <si>
    <t>Сведения о средствах, поступающих 
во временное распоряжение учреждения</t>
  </si>
  <si>
    <t>г.</t>
  </si>
  <si>
    <t>Поступление</t>
  </si>
  <si>
    <t>Выбытие</t>
  </si>
  <si>
    <t>010</t>
  </si>
  <si>
    <t>020</t>
  </si>
  <si>
    <t>030</t>
  </si>
  <si>
    <t>040</t>
  </si>
  <si>
    <t>Справочная информация</t>
  </si>
  <si>
    <t>Таблица 4</t>
  </si>
  <si>
    <t>Сумма (тыс.руб.)</t>
  </si>
  <si>
    <t>Объем публичных обязательств, всего:</t>
  </si>
  <si>
    <t>Объем средств, поступивших во временное распоряжение, всего:</t>
  </si>
  <si>
    <t>4. Показатели экономической и социальной эффективности деятельности учреждения</t>
  </si>
  <si>
    <t xml:space="preserve">Наименование показателя </t>
  </si>
  <si>
    <t>Единица измерения</t>
  </si>
  <si>
    <t>в том числе по квартале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</si>
  <si>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</si>
  <si>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I</t>
  </si>
  <si>
    <t>II</t>
  </si>
  <si>
    <t>III</t>
  </si>
  <si>
    <t>IV</t>
  </si>
  <si>
    <t>Среднесписочная численность</t>
  </si>
  <si>
    <t>Средняя заработная плата сотрудников</t>
  </si>
  <si>
    <t>Фонд оплаты труда (КОСГУ 211, 212)</t>
  </si>
  <si>
    <t>Количество потребителей, пользующихся услугами учреждения на бесплатной основе</t>
  </si>
  <si>
    <t>Количество потребителей, пользующихся услугами учреждения на платной основе</t>
  </si>
  <si>
    <t>чел.</t>
  </si>
  <si>
    <t>тыс.руб</t>
  </si>
  <si>
    <t>ед.</t>
  </si>
  <si>
    <t xml:space="preserve">Приложение   на </t>
  </si>
  <si>
    <t>листах.</t>
  </si>
  <si>
    <t xml:space="preserve">Руководитель учреждения </t>
  </si>
  <si>
    <t>(подпись)</t>
  </si>
  <si>
    <t>(расшифровка подписи)</t>
  </si>
  <si>
    <t>Исполнитель</t>
  </si>
  <si>
    <t>тел. 50-00-55</t>
  </si>
  <si>
    <t>на выплаты персоналу всего:</t>
  </si>
  <si>
    <t>03363000010</t>
  </si>
  <si>
    <t>муниципальное задание из средств бюджета города</t>
  </si>
  <si>
    <t>муниципальное задание из средств областного бюджета</t>
  </si>
  <si>
    <t>платные услуги</t>
  </si>
  <si>
    <t xml:space="preserve">из них:
оплата труда  (КЭСР 211 КОСГУ 000.00.00 мероп. 01.02.01) </t>
  </si>
  <si>
    <t xml:space="preserve"> начисления на выплаты по оплате труда (КЭСР 213 КОСГУ 000.00.00 мероп. 01.02.01)</t>
  </si>
  <si>
    <t>налог на имущество</t>
  </si>
  <si>
    <t>налог на негодитвное воздействие на окруж.среду</t>
  </si>
  <si>
    <t>коммунальные услуги, в том числе:</t>
  </si>
  <si>
    <t>работы, услуги по содержанию имущества (КЭСР 225  )</t>
  </si>
  <si>
    <t xml:space="preserve">отвод ливневых и сточных вод (КЭСР 225 СубКОСГУ 000.00.00 мероп. 01.02.01) </t>
  </si>
  <si>
    <t>расходы на дератизацию и дезинсекцию  (КЭСР 225 СубКОСГУ 000.00.00 мероп. 01.02.01)</t>
  </si>
  <si>
    <t>подготовка, обслуживание и ремонт тепловых узлов (КЭСР 225 СубКОСГУ 001.00.07 мероп. 01.02.01)</t>
  </si>
  <si>
    <t xml:space="preserve">услуги по вывозу мусора (КЭСР 225 СубКОСГУ 000.00.00 мероп. 01.02.01) </t>
  </si>
  <si>
    <t>услуги вневедомственной охраны (КЭСР 225 СубКОСГУ 000.00.00 мероп. 01.02.01)</t>
  </si>
  <si>
    <t>аварийный ремонт зданий (КЭСР 225 СубКОСГУ 000.00.00 мероп. 01.02.01)</t>
  </si>
  <si>
    <t>услуги по обслуживанию водоочистной установки (КЭСР 225 СубКОСГУ 000.00.00 мероп. 01.02.01)</t>
  </si>
  <si>
    <t>гидропромывка сантехнических систем (КЭСР 225 СубКОСГУ 000.00.00 мероп. 01.02.01)</t>
  </si>
  <si>
    <t>расходы по технческому обслуживанию оборудования комплексной безопасности (КЭСР 225 СубКОСГУ 000.00.00 мероп. 01.02.01)</t>
  </si>
  <si>
    <t>прочие работы, услуги (КЭСР 226 )</t>
  </si>
  <si>
    <t xml:space="preserve">услуги вневедомственной охраны (КЭСР 226 КОСГУ 000.00.00 мероп. 01.02.01)  </t>
  </si>
  <si>
    <t>сопровождение бухгалтерских программ   (КЭСР 226 СубКОСГУ 000.00.00 мероп. 01.02.01)</t>
  </si>
  <si>
    <t xml:space="preserve">проведение санитарно-гигиенического медосмотра сотрудников (КЭСР 226 СубКОСГУ 000.00.00 мероп. 01.02.01) </t>
  </si>
  <si>
    <t>сангикобучение (КЭСР 226 КОСГУ 000.00.00 мероп. 01.02.01)</t>
  </si>
  <si>
    <t>поступление нефинансовых активов, всего (код группы КЭСР 300)</t>
  </si>
  <si>
    <t>приобретение водоочистных картриджей (КЭСР 340 СубКОСГУ 000.00.00 мероп. 01.02.01)</t>
  </si>
  <si>
    <t>приобретение медикаментов (КЭСР 340 КОСГУ 000.00.00 мероп. 01.02.01)</t>
  </si>
  <si>
    <t>отдых детей в лагере с дневным пребыванием (КЭСР 226 СубКОСГУ 000.00.00 мероп. 01.04.02)</t>
  </si>
  <si>
    <t xml:space="preserve">питание детей из малообеспеченных семей (КЭСР 226 СубКОСГУ 000.00.00 мероп. 01.02.10) </t>
  </si>
  <si>
    <t>питание начальных классов (КЭСР 226 СубКОСГУ 000.00.00 мероп. 01.2.09)</t>
  </si>
  <si>
    <t>Приобретение технологического оборудования, мебели, замена фильтрующего материала в  водоочистительных системах (КЭСР 225 СубКОСГУ 000.00.00 мероп. 01.02.26)</t>
  </si>
  <si>
    <t>Ремонт фасада здания, ограждения территории и благоустройство территории школы  (КЭСР 225 СубКОСГУ 000.00.00 мероп. 01.02.18)</t>
  </si>
  <si>
    <t>работы, услуги по содержанию имущества (КЭСР 225 )</t>
  </si>
  <si>
    <t xml:space="preserve">работы, услуги по содержанию имущества (КЭСР 225 ) </t>
  </si>
  <si>
    <t>текущий ремонт в помещении (КЭСР 225 СубКОСГУ 000.00.00 мероп. 70.07.01)</t>
  </si>
  <si>
    <t>011.02.0001</t>
  </si>
  <si>
    <t>011.02.0003</t>
  </si>
  <si>
    <t>011.02.0002</t>
  </si>
  <si>
    <t>011.04.0003</t>
  </si>
  <si>
    <t>011.17.0000</t>
  </si>
  <si>
    <t>011.25.0000</t>
  </si>
  <si>
    <t>011.20.0000</t>
  </si>
  <si>
    <t xml:space="preserve"> прочие выплаты  (КЭСР 212  СубКОСГУ 000.00.00 мероп. 01.02.19)</t>
  </si>
  <si>
    <t xml:space="preserve"> начисления на выплаты по оплате труда (КЭСР 213 КОСГУ 000.00.00 мероп. 01.02.19)</t>
  </si>
  <si>
    <t xml:space="preserve">из них:
оплата труда  (КЭСР 211 КОСГУ 000.00.00 мероп. 01.02.19) </t>
  </si>
  <si>
    <t>услуги связи (КЭСР 221)</t>
  </si>
  <si>
    <t>услуги связи, интернет (КЭСР 221 СубКОСГУ 000.00.00 мероп. 01.02.19)</t>
  </si>
  <si>
    <t>услуги по предоставлению доступа  к сети передачи данных в пунктах проведения экзаменов  (КЭСР 221 СубКОСГУ 000.00.00 мероп. 01.02.19)</t>
  </si>
  <si>
    <t>прочие работы, услуги (КЭСР 226)</t>
  </si>
  <si>
    <t xml:space="preserve">подписка на периодические издания (КЭСР 226 СубКОСГУ 000.00.00 мероп. 01.02.19)  </t>
  </si>
  <si>
    <t>неисключительного права пользования ПО для ЭВМ (КЭСР 226 СубКОСГУ 000.00.00 мероп. 01.02.19)</t>
  </si>
  <si>
    <t xml:space="preserve">приобретение аттестататов (КЭСР 226 СубКОСГУ 000.00.00  мероп. 01.02.19) </t>
  </si>
  <si>
    <t xml:space="preserve">увеличение стоимости основных средств (КЭСР 310)    </t>
  </si>
  <si>
    <t>приобретение учебной литературы (КЭСР 310  СубКОСГУ 000.00.00  мероп. 01.02.19)</t>
  </si>
  <si>
    <t>приобретение мебели (КЭСР 310  СубКОСГУ 000.00.00  мероп. 01.02.19)</t>
  </si>
  <si>
    <t>приобретение компьютерного оборудования и оргтехники (КЭСР 310  СубКОСГУ 000.00.00  мероп. 01.02.19)</t>
  </si>
  <si>
    <t>увеличение стоимости материальных запасов (КЭСР 340)</t>
  </si>
  <si>
    <t>приобретение расходных материалов и предметов снабжения (КЭСР 340  СубКОСГУ 000.00.00  мероп. 01.02.19)</t>
  </si>
  <si>
    <t>приобретение канцтоваров (КЭСР 340  СубКОСГУ 000.00.00  мероп. 01.02.19)</t>
  </si>
  <si>
    <t>налог на прибыль</t>
  </si>
  <si>
    <t xml:space="preserve">услуги связи </t>
  </si>
  <si>
    <t>коммунальные услуги (КЭСР 223)</t>
  </si>
  <si>
    <t>прочие работы, услуги (КЭСР 226  )</t>
  </si>
  <si>
    <t>арендная плата за пользование имуществом (КЭСР 224)</t>
  </si>
  <si>
    <t>арендная плата за пользование ковровыми покрытиями (КЭСР 224)</t>
  </si>
  <si>
    <t>увеличение стоимости основных средств(КЭСР 310)</t>
  </si>
  <si>
    <t>увеличение стоимости материальных запасов (КЭСР  340)</t>
  </si>
  <si>
    <t>прочие расходные материалы и предметы снабжения (КЭСР 340 )</t>
  </si>
  <si>
    <t>оплата текущего ремонта оборудования и инвентаря</t>
  </si>
  <si>
    <t xml:space="preserve">расходы на проведение аварийного и текущего ремонта зданий   </t>
  </si>
  <si>
    <t xml:space="preserve">"обновление+поддержка" на Интернет Контроль Сервер (КЭСР 226) </t>
  </si>
  <si>
    <t>расходы за счет средств, поступивших от ГБУ " Тверской КЦСОН", на организацию питания детей из семей, находящихся в трудной жизненной ситуации (КЭСР 226)</t>
  </si>
  <si>
    <t xml:space="preserve">сопровождение бухгалтерских программ (КЭСР 226) </t>
  </si>
  <si>
    <t>расходы за счет средств, поступивших от ГБУ " Тверской КЦСОН", на организацию питания детей из семей, находящихся в трудной жизненной ситуации - летний отдых (КЭСР 226)</t>
  </si>
  <si>
    <t xml:space="preserve">расходы за счет родительской платы -летний отдых (КЭСР 226) </t>
  </si>
  <si>
    <t xml:space="preserve">расходы на составление  и проверку проектно-сметной документации (КЭСР 226) </t>
  </si>
  <si>
    <t xml:space="preserve">расходы на задания по дополнительным платным образовательным услугам (ВЗМШ)(КЭСР 226) </t>
  </si>
  <si>
    <t xml:space="preserve">расходы по списанию имущества (КЭСР 226) </t>
  </si>
  <si>
    <t>работы, услуги по содержанию имущества (КЭСР 225)</t>
  </si>
  <si>
    <t>оплата аврийного   ремонта зданий и сооружений (КЭСР 225 )</t>
  </si>
  <si>
    <t>на 2017г.
очередной финансовый год</t>
  </si>
  <si>
    <t>на 2018г.
1-ый год планового периода</t>
  </si>
  <si>
    <t>на 2019г.
2-ой год планового периода</t>
  </si>
  <si>
    <t>на 2018 г.
1-ый год планового периода</t>
  </si>
  <si>
    <t>на 2019 г.
2-ой год планового периода</t>
  </si>
  <si>
    <t>на 2017 г.
очередной финансовый год</t>
  </si>
  <si>
    <t>(очередной финансовый год или соответствующий год планового периода)</t>
  </si>
  <si>
    <t xml:space="preserve">                                 </t>
  </si>
  <si>
    <t xml:space="preserve">на 2017 год </t>
  </si>
  <si>
    <t>Е.А. Кучина</t>
  </si>
  <si>
    <t>Аухадеева Р.Р.</t>
  </si>
  <si>
    <t>- от приносящей доход деятельности</t>
  </si>
  <si>
    <t>- за счет субсидий на иные цели</t>
  </si>
  <si>
    <t>1792000?????</t>
  </si>
  <si>
    <t xml:space="preserve">IV. Поступления от иной приносящей доход деятельности, всего </t>
  </si>
  <si>
    <t>на  01 января 2017г.</t>
  </si>
  <si>
    <t>на 01 января 2017г.</t>
  </si>
  <si>
    <t xml:space="preserve">01 января </t>
  </si>
  <si>
    <t>2017г.</t>
  </si>
  <si>
    <t>01 января</t>
  </si>
  <si>
    <t>План финансово-хозяйственной деятельности</t>
  </si>
  <si>
    <t>Сумма,
 руб.коп.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</si>
</sst>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[Red]\-#,##0.00;0.00"/>
    <numFmt numFmtId="178" formatCode="#,##0.00_ ;[Red]\-#,##0.00\ "/>
    <numFmt numFmtId="179" formatCode="#,##0.00&quot;р.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82F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65" fillId="0" borderId="0" xfId="0" applyFont="1" applyAlignment="1">
      <alignment horizontal="right"/>
    </xf>
    <xf numFmtId="0" fontId="4" fillId="0" borderId="0" xfId="42" applyFont="1" applyFill="1" applyAlignment="1" applyProtection="1">
      <alignment horizontal="right"/>
      <protection/>
    </xf>
    <xf numFmtId="0" fontId="0" fillId="0" borderId="10" xfId="0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 horizontal="justify"/>
    </xf>
    <xf numFmtId="0" fontId="6" fillId="0" borderId="11" xfId="53" applyNumberFormat="1" applyFont="1" applyFill="1" applyBorder="1" applyAlignment="1" applyProtection="1">
      <alignment vertical="center" wrapText="1"/>
      <protection hidden="1"/>
    </xf>
    <xf numFmtId="0" fontId="7" fillId="0" borderId="11" xfId="53" applyNumberFormat="1" applyFont="1" applyFill="1" applyBorder="1" applyAlignment="1" applyProtection="1">
      <alignment vertical="center" wrapText="1"/>
      <protection hidden="1"/>
    </xf>
    <xf numFmtId="0" fontId="66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67" fillId="0" borderId="12" xfId="0" applyFont="1" applyBorder="1" applyAlignment="1">
      <alignment wrapText="1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66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9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6" fillId="0" borderId="10" xfId="0" applyFont="1" applyBorder="1" applyAlignment="1">
      <alignment horizontal="center"/>
    </xf>
    <xf numFmtId="0" fontId="68" fillId="0" borderId="0" xfId="0" applyFont="1" applyAlignment="1">
      <alignment vertical="top"/>
    </xf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69" fillId="0" borderId="0" xfId="0" applyFont="1" applyAlignment="1">
      <alignment/>
    </xf>
    <xf numFmtId="0" fontId="66" fillId="0" borderId="0" xfId="0" applyFont="1" applyAlignment="1">
      <alignment wrapText="1"/>
    </xf>
    <xf numFmtId="0" fontId="69" fillId="0" borderId="11" xfId="0" applyFont="1" applyBorder="1" applyAlignment="1">
      <alignment horizontal="center" vertical="center"/>
    </xf>
    <xf numFmtId="0" fontId="69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top"/>
    </xf>
    <xf numFmtId="0" fontId="66" fillId="0" borderId="0" xfId="0" applyFont="1" applyAlignment="1">
      <alignment/>
    </xf>
    <xf numFmtId="0" fontId="66" fillId="0" borderId="11" xfId="0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/>
    </xf>
    <xf numFmtId="0" fontId="69" fillId="0" borderId="0" xfId="0" applyFont="1" applyAlignment="1">
      <alignment wrapText="1"/>
    </xf>
    <xf numFmtId="0" fontId="69" fillId="0" borderId="11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/>
    </xf>
    <xf numFmtId="0" fontId="69" fillId="0" borderId="11" xfId="0" applyFont="1" applyBorder="1" applyAlignment="1">
      <alignment horizontal="left" vertical="top" wrapText="1"/>
    </xf>
    <xf numFmtId="49" fontId="69" fillId="0" borderId="11" xfId="0" applyNumberFormat="1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0" fontId="69" fillId="0" borderId="11" xfId="0" applyFont="1" applyBorder="1" applyAlignment="1">
      <alignment horizontal="center" vertical="top"/>
    </xf>
    <xf numFmtId="0" fontId="66" fillId="0" borderId="11" xfId="0" applyFont="1" applyBorder="1" applyAlignment="1">
      <alignment/>
    </xf>
    <xf numFmtId="0" fontId="66" fillId="0" borderId="0" xfId="0" applyFont="1" applyBorder="1" applyAlignment="1">
      <alignment horizontal="left" wrapText="1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6" fillId="0" borderId="10" xfId="0" applyFont="1" applyBorder="1" applyAlignment="1">
      <alignment/>
    </xf>
    <xf numFmtId="0" fontId="68" fillId="0" borderId="0" xfId="0" applyFont="1" applyBorder="1" applyAlignment="1">
      <alignment vertical="top"/>
    </xf>
    <xf numFmtId="0" fontId="66" fillId="0" borderId="0" xfId="0" applyFont="1" applyAlignment="1">
      <alignment horizontal="left"/>
    </xf>
    <xf numFmtId="0" fontId="68" fillId="0" borderId="0" xfId="0" applyFont="1" applyBorder="1" applyAlignment="1">
      <alignment horizontal="center"/>
    </xf>
    <xf numFmtId="0" fontId="70" fillId="0" borderId="11" xfId="0" applyFont="1" applyBorder="1" applyAlignment="1">
      <alignment horizontal="center" vertical="top"/>
    </xf>
    <xf numFmtId="0" fontId="69" fillId="0" borderId="11" xfId="0" applyFont="1" applyBorder="1" applyAlignment="1">
      <alignment vertical="top" wrapText="1"/>
    </xf>
    <xf numFmtId="0" fontId="66" fillId="0" borderId="11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/>
    </xf>
    <xf numFmtId="4" fontId="66" fillId="0" borderId="11" xfId="0" applyNumberFormat="1" applyFont="1" applyBorder="1" applyAlignment="1">
      <alignment horizontal="center" vertical="top"/>
    </xf>
    <xf numFmtId="4" fontId="66" fillId="0" borderId="0" xfId="0" applyNumberFormat="1" applyFont="1" applyAlignment="1">
      <alignment/>
    </xf>
    <xf numFmtId="4" fontId="66" fillId="0" borderId="11" xfId="0" applyNumberFormat="1" applyFont="1" applyBorder="1" applyAlignment="1">
      <alignment horizontal="left" vertical="top"/>
    </xf>
    <xf numFmtId="4" fontId="71" fillId="0" borderId="11" xfId="0" applyNumberFormat="1" applyFont="1" applyBorder="1" applyAlignment="1">
      <alignment horizontal="center" vertical="top"/>
    </xf>
    <xf numFmtId="4" fontId="72" fillId="0" borderId="11" xfId="0" applyNumberFormat="1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" fontId="66" fillId="0" borderId="11" xfId="0" applyNumberFormat="1" applyFont="1" applyBorder="1" applyAlignment="1">
      <alignment horizontal="center" vertical="center"/>
    </xf>
    <xf numFmtId="0" fontId="11" fillId="0" borderId="11" xfId="53" applyNumberFormat="1" applyFont="1" applyFill="1" applyBorder="1" applyAlignment="1" applyProtection="1">
      <alignment vertical="center" wrapText="1"/>
      <protection hidden="1"/>
    </xf>
    <xf numFmtId="0" fontId="10" fillId="0" borderId="11" xfId="53" applyNumberFormat="1" applyFont="1" applyFill="1" applyBorder="1" applyAlignment="1" applyProtection="1">
      <alignment vertical="center" wrapText="1"/>
      <protection hidden="1"/>
    </xf>
    <xf numFmtId="0" fontId="73" fillId="0" borderId="11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12" fillId="0" borderId="11" xfId="53" applyNumberFormat="1" applyFont="1" applyFill="1" applyBorder="1" applyAlignment="1" applyProtection="1">
      <alignment vertical="center" wrapText="1"/>
      <protection hidden="1"/>
    </xf>
    <xf numFmtId="4" fontId="75" fillId="0" borderId="11" xfId="0" applyNumberFormat="1" applyFont="1" applyBorder="1" applyAlignment="1">
      <alignment horizontal="center" vertical="top"/>
    </xf>
    <xf numFmtId="0" fontId="10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74" fillId="0" borderId="11" xfId="0" applyFont="1" applyBorder="1" applyAlignment="1">
      <alignment horizontal="center" vertical="top"/>
    </xf>
    <xf numFmtId="0" fontId="75" fillId="0" borderId="11" xfId="0" applyFont="1" applyBorder="1" applyAlignment="1">
      <alignment horizontal="center" vertical="top"/>
    </xf>
    <xf numFmtId="0" fontId="75" fillId="0" borderId="11" xfId="0" applyFont="1" applyBorder="1" applyAlignment="1">
      <alignment horizontal="left" vertical="top"/>
    </xf>
    <xf numFmtId="0" fontId="73" fillId="0" borderId="11" xfId="0" applyFont="1" applyBorder="1" applyAlignment="1">
      <alignment horizontal="center" vertical="top"/>
    </xf>
    <xf numFmtId="0" fontId="71" fillId="0" borderId="11" xfId="0" applyFont="1" applyBorder="1" applyAlignment="1">
      <alignment horizontal="center" vertical="top"/>
    </xf>
    <xf numFmtId="0" fontId="71" fillId="0" borderId="11" xfId="0" applyFont="1" applyBorder="1" applyAlignment="1">
      <alignment horizontal="left" vertical="top"/>
    </xf>
    <xf numFmtId="0" fontId="66" fillId="0" borderId="11" xfId="0" applyFont="1" applyBorder="1" applyAlignment="1">
      <alignment horizontal="center" vertical="top"/>
    </xf>
    <xf numFmtId="4" fontId="6" fillId="0" borderId="11" xfId="53" applyNumberFormat="1" applyFont="1" applyFill="1" applyBorder="1" applyAlignment="1" applyProtection="1">
      <alignment horizontal="center" vertical="top"/>
      <protection hidden="1"/>
    </xf>
    <xf numFmtId="4" fontId="6" fillId="0" borderId="11" xfId="0" applyNumberFormat="1" applyFont="1" applyBorder="1" applyAlignment="1">
      <alignment horizontal="center" vertical="top"/>
    </xf>
    <xf numFmtId="0" fontId="74" fillId="0" borderId="11" xfId="0" applyFont="1" applyBorder="1" applyAlignment="1">
      <alignment vertical="top" wrapText="1"/>
    </xf>
    <xf numFmtId="0" fontId="69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4" fontId="66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horizontal="center"/>
    </xf>
    <xf numFmtId="4" fontId="66" fillId="0" borderId="11" xfId="0" applyNumberFormat="1" applyFont="1" applyBorder="1" applyAlignment="1">
      <alignment/>
    </xf>
    <xf numFmtId="0" fontId="66" fillId="0" borderId="11" xfId="0" applyFont="1" applyBorder="1" applyAlignment="1">
      <alignment horizontal="center" vertical="top"/>
    </xf>
    <xf numFmtId="49" fontId="69" fillId="0" borderId="11" xfId="0" applyNumberFormat="1" applyFont="1" applyBorder="1" applyAlignment="1">
      <alignment horizontal="left" vertical="top" wrapText="1"/>
    </xf>
    <xf numFmtId="0" fontId="66" fillId="0" borderId="11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/>
    </xf>
    <xf numFmtId="4" fontId="76" fillId="0" borderId="11" xfId="0" applyNumberFormat="1" applyFont="1" applyBorder="1" applyAlignment="1">
      <alignment horizontal="center" vertical="top"/>
    </xf>
    <xf numFmtId="0" fontId="76" fillId="0" borderId="11" xfId="0" applyFont="1" applyBorder="1" applyAlignment="1">
      <alignment vertical="top" wrapText="1"/>
    </xf>
    <xf numFmtId="0" fontId="67" fillId="0" borderId="11" xfId="0" applyFont="1" applyBorder="1" applyAlignment="1">
      <alignment horizontal="center" vertical="top"/>
    </xf>
    <xf numFmtId="0" fontId="76" fillId="0" borderId="11" xfId="0" applyFont="1" applyBorder="1" applyAlignment="1">
      <alignment horizontal="center" vertical="top"/>
    </xf>
    <xf numFmtId="0" fontId="76" fillId="0" borderId="11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/>
    </xf>
    <xf numFmtId="4" fontId="76" fillId="0" borderId="11" xfId="0" applyNumberFormat="1" applyFont="1" applyBorder="1" applyAlignment="1">
      <alignment horizontal="left" vertical="top"/>
    </xf>
    <xf numFmtId="0" fontId="1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4" fontId="67" fillId="0" borderId="11" xfId="0" applyNumberFormat="1" applyFont="1" applyBorder="1" applyAlignment="1">
      <alignment horizontal="center" vertical="top"/>
    </xf>
    <xf numFmtId="0" fontId="77" fillId="0" borderId="11" xfId="0" applyFont="1" applyBorder="1" applyAlignment="1">
      <alignment horizontal="center" vertical="top"/>
    </xf>
    <xf numFmtId="4" fontId="78" fillId="0" borderId="11" xfId="0" applyNumberFormat="1" applyFont="1" applyBorder="1" applyAlignment="1">
      <alignment horizontal="center" vertical="center"/>
    </xf>
    <xf numFmtId="4" fontId="76" fillId="0" borderId="11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left" vertical="center"/>
    </xf>
    <xf numFmtId="4" fontId="66" fillId="0" borderId="11" xfId="0" applyNumberFormat="1" applyFont="1" applyBorder="1" applyAlignment="1">
      <alignment horizontal="center" vertical="center" wrapText="1"/>
    </xf>
    <xf numFmtId="4" fontId="66" fillId="0" borderId="11" xfId="0" applyNumberFormat="1" applyFont="1" applyBorder="1" applyAlignment="1">
      <alignment horizontal="center" vertical="center" wrapText="1"/>
    </xf>
    <xf numFmtId="2" fontId="66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16" xfId="0" applyFont="1" applyBorder="1" applyAlignment="1">
      <alignment horizontal="center" vertical="top"/>
    </xf>
    <xf numFmtId="0" fontId="66" fillId="0" borderId="10" xfId="0" applyFont="1" applyBorder="1" applyAlignment="1">
      <alignment horizontal="center"/>
    </xf>
    <xf numFmtId="0" fontId="68" fillId="0" borderId="0" xfId="0" applyFont="1" applyBorder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0" fillId="0" borderId="0" xfId="0" applyBorder="1" applyAlignment="1">
      <alignment horizontal="right"/>
    </xf>
    <xf numFmtId="0" fontId="70" fillId="0" borderId="0" xfId="0" applyFont="1" applyAlignment="1">
      <alignment horizontal="center" vertical="top"/>
    </xf>
    <xf numFmtId="0" fontId="67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66" fillId="0" borderId="11" xfId="0" applyNumberFormat="1" applyFont="1" applyFill="1" applyBorder="1" applyAlignment="1">
      <alignment horizontal="center" vertical="center" wrapText="1"/>
    </xf>
    <xf numFmtId="4" fontId="66" fillId="0" borderId="17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66" fillId="0" borderId="12" xfId="0" applyFont="1" applyBorder="1" applyAlignment="1">
      <alignment horizontal="center" vertical="top" wrapText="1"/>
    </xf>
    <xf numFmtId="4" fontId="71" fillId="0" borderId="20" xfId="0" applyNumberFormat="1" applyFont="1" applyBorder="1" applyAlignment="1">
      <alignment horizontal="center" vertical="center" wrapText="1"/>
    </xf>
    <xf numFmtId="4" fontId="71" fillId="0" borderId="21" xfId="0" applyNumberFormat="1" applyFont="1" applyBorder="1" applyAlignment="1">
      <alignment horizontal="center" vertical="center" wrapText="1"/>
    </xf>
    <xf numFmtId="4" fontId="66" fillId="0" borderId="11" xfId="0" applyNumberFormat="1" applyFont="1" applyBorder="1" applyAlignment="1">
      <alignment horizontal="center" vertical="center" wrapText="1"/>
    </xf>
    <xf numFmtId="4" fontId="66" fillId="0" borderId="17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70" fillId="0" borderId="22" xfId="0" applyFont="1" applyBorder="1" applyAlignment="1">
      <alignment horizontal="left" vertical="top" wrapText="1"/>
    </xf>
    <xf numFmtId="0" fontId="70" fillId="0" borderId="23" xfId="0" applyFont="1" applyBorder="1" applyAlignment="1">
      <alignment horizontal="left" vertical="top" wrapText="1"/>
    </xf>
    <xf numFmtId="0" fontId="70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9" fillId="0" borderId="22" xfId="0" applyFont="1" applyBorder="1" applyAlignment="1">
      <alignment horizontal="left" vertical="top" wrapText="1"/>
    </xf>
    <xf numFmtId="0" fontId="69" fillId="0" borderId="23" xfId="0" applyFont="1" applyBorder="1" applyAlignment="1">
      <alignment horizontal="left" vertical="top" wrapText="1"/>
    </xf>
    <xf numFmtId="0" fontId="69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distributed" wrapText="1"/>
    </xf>
    <xf numFmtId="0" fontId="79" fillId="0" borderId="0" xfId="0" applyFont="1" applyAlignment="1">
      <alignment horizontal="right"/>
    </xf>
    <xf numFmtId="2" fontId="66" fillId="0" borderId="11" xfId="0" applyNumberFormat="1" applyFont="1" applyFill="1" applyBorder="1" applyAlignment="1">
      <alignment horizontal="center" vertical="center" wrapText="1"/>
    </xf>
    <xf numFmtId="2" fontId="66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66" fillId="0" borderId="20" xfId="0" applyFont="1" applyBorder="1" applyAlignment="1">
      <alignment horizontal="left" vertical="center" wrapText="1"/>
    </xf>
    <xf numFmtId="0" fontId="67" fillId="0" borderId="0" xfId="0" applyFont="1" applyAlignment="1">
      <alignment horizontal="center"/>
    </xf>
    <xf numFmtId="0" fontId="70" fillId="0" borderId="26" xfId="0" applyFont="1" applyBorder="1" applyAlignment="1">
      <alignment horizontal="center" vertical="top" wrapText="1"/>
    </xf>
    <xf numFmtId="0" fontId="70" fillId="0" borderId="25" xfId="0" applyFont="1" applyBorder="1" applyAlignment="1">
      <alignment horizontal="center" vertical="top" wrapText="1"/>
    </xf>
    <xf numFmtId="0" fontId="70" fillId="0" borderId="27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/>
    </xf>
    <xf numFmtId="4" fontId="68" fillId="0" borderId="16" xfId="0" applyNumberFormat="1" applyFont="1" applyBorder="1" applyAlignment="1">
      <alignment horizontal="center" vertical="top"/>
    </xf>
    <xf numFmtId="4" fontId="69" fillId="0" borderId="10" xfId="0" applyNumberFormat="1" applyFont="1" applyBorder="1" applyAlignment="1">
      <alignment horizontal="center"/>
    </xf>
    <xf numFmtId="4" fontId="70" fillId="0" borderId="11" xfId="0" applyNumberFormat="1" applyFont="1" applyBorder="1" applyAlignment="1">
      <alignment horizontal="center" vertical="top"/>
    </xf>
    <xf numFmtId="4" fontId="70" fillId="0" borderId="11" xfId="0" applyNumberFormat="1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69" fillId="0" borderId="11" xfId="0" applyFont="1" applyBorder="1" applyAlignment="1">
      <alignment horizontal="center" vertical="top" wrapText="1"/>
    </xf>
    <xf numFmtId="0" fontId="69" fillId="0" borderId="26" xfId="0" applyFont="1" applyBorder="1" applyAlignment="1">
      <alignment horizontal="center" vertical="top" wrapText="1"/>
    </xf>
    <xf numFmtId="0" fontId="69" fillId="0" borderId="25" xfId="0" applyFont="1" applyBorder="1" applyAlignment="1">
      <alignment horizontal="center" vertical="top" wrapText="1"/>
    </xf>
    <xf numFmtId="0" fontId="69" fillId="0" borderId="27" xfId="0" applyFont="1" applyBorder="1" applyAlignment="1">
      <alignment horizontal="center" vertical="top" wrapText="1"/>
    </xf>
    <xf numFmtId="0" fontId="69" fillId="0" borderId="28" xfId="0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0" fontId="69" fillId="0" borderId="29" xfId="0" applyFont="1" applyBorder="1" applyAlignment="1">
      <alignment horizontal="center" vertical="top" wrapText="1"/>
    </xf>
    <xf numFmtId="0" fontId="69" fillId="0" borderId="3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31" xfId="0" applyFont="1" applyBorder="1" applyAlignment="1">
      <alignment horizontal="center" vertical="top" wrapText="1"/>
    </xf>
    <xf numFmtId="0" fontId="69" fillId="0" borderId="32" xfId="0" applyFont="1" applyBorder="1" applyAlignment="1">
      <alignment horizontal="center" vertical="top" wrapText="1"/>
    </xf>
    <xf numFmtId="0" fontId="69" fillId="0" borderId="33" xfId="0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66" fillId="0" borderId="11" xfId="0" applyFont="1" applyBorder="1" applyAlignment="1">
      <alignment horizontal="center" vertical="top"/>
    </xf>
    <xf numFmtId="0" fontId="66" fillId="0" borderId="26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1" xfId="0" applyFont="1" applyBorder="1" applyAlignment="1">
      <alignment horizontal="left"/>
    </xf>
    <xf numFmtId="0" fontId="66" fillId="0" borderId="11" xfId="0" applyFont="1" applyBorder="1" applyAlignment="1">
      <alignment horizontal="left" wrapText="1"/>
    </xf>
    <xf numFmtId="0" fontId="68" fillId="0" borderId="16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4">
      <selection activeCell="D73" sqref="D73"/>
    </sheetView>
  </sheetViews>
  <sheetFormatPr defaultColWidth="9.140625" defaultRowHeight="15"/>
  <cols>
    <col min="1" max="1" width="3.140625" style="0" customWidth="1"/>
    <col min="2" max="2" width="40.7109375" style="0" customWidth="1"/>
    <col min="3" max="3" width="12.7109375" style="0" customWidth="1"/>
    <col min="4" max="4" width="9.421875" style="0" customWidth="1"/>
    <col min="5" max="5" width="6.7109375" style="0" customWidth="1"/>
    <col min="6" max="6" width="7.421875" style="0" customWidth="1"/>
    <col min="7" max="7" width="16.57421875" style="0" customWidth="1"/>
  </cols>
  <sheetData>
    <row r="1" ht="15">
      <c r="G1" s="9"/>
    </row>
    <row r="2" ht="15">
      <c r="G2" s="9"/>
    </row>
    <row r="3" ht="15">
      <c r="G3" s="9"/>
    </row>
    <row r="4" spans="2:7" ht="15.75">
      <c r="B4" s="4"/>
      <c r="C4" s="4"/>
      <c r="G4" s="1" t="s">
        <v>3</v>
      </c>
    </row>
    <row r="5" spans="2:7" ht="15">
      <c r="B5" s="4"/>
      <c r="C5" s="4"/>
      <c r="G5" s="2" t="s">
        <v>4</v>
      </c>
    </row>
    <row r="6" spans="2:7" ht="15.75">
      <c r="B6" s="4"/>
      <c r="C6" s="4"/>
      <c r="G6" s="1" t="s">
        <v>5</v>
      </c>
    </row>
    <row r="7" spans="2:7" ht="15.75">
      <c r="B7" s="4"/>
      <c r="C7" s="4"/>
      <c r="G7" s="1" t="s">
        <v>56</v>
      </c>
    </row>
    <row r="8" spans="2:7" ht="15.75">
      <c r="B8" s="4"/>
      <c r="C8" s="4"/>
      <c r="G8" s="1" t="s">
        <v>57</v>
      </c>
    </row>
    <row r="9" spans="2:7" ht="25.5" customHeight="1">
      <c r="B9" s="22"/>
      <c r="C9" s="122" t="s">
        <v>6</v>
      </c>
      <c r="D9" s="122"/>
      <c r="E9" s="122"/>
      <c r="F9" s="122"/>
      <c r="G9" s="122"/>
    </row>
    <row r="10" spans="3:7" ht="15.75">
      <c r="C10" s="123" t="s">
        <v>11</v>
      </c>
      <c r="D10" s="123"/>
      <c r="E10" s="123"/>
      <c r="F10" s="123"/>
      <c r="G10" s="123"/>
    </row>
    <row r="11" spans="3:7" ht="11.25" customHeight="1">
      <c r="C11" s="124" t="s">
        <v>53</v>
      </c>
      <c r="D11" s="124"/>
      <c r="E11" s="124"/>
      <c r="F11" s="124"/>
      <c r="G11" s="124"/>
    </row>
    <row r="12" spans="3:7" ht="15">
      <c r="C12" s="125" t="s">
        <v>12</v>
      </c>
      <c r="D12" s="125"/>
      <c r="E12" s="125"/>
      <c r="F12" s="125"/>
      <c r="G12" s="125"/>
    </row>
    <row r="13" spans="3:7" ht="10.5" customHeight="1">
      <c r="C13" s="126" t="s">
        <v>55</v>
      </c>
      <c r="D13" s="126"/>
      <c r="E13" s="126"/>
      <c r="F13" s="126"/>
      <c r="G13" s="126"/>
    </row>
    <row r="14" spans="3:7" ht="11.25" customHeight="1">
      <c r="C14" s="127" t="s">
        <v>54</v>
      </c>
      <c r="D14" s="127"/>
      <c r="E14" s="127"/>
      <c r="F14" s="127"/>
      <c r="G14" s="127"/>
    </row>
    <row r="15" spans="4:7" ht="29.25" customHeight="1">
      <c r="D15" s="5"/>
      <c r="E15" s="11"/>
      <c r="F15" s="25" t="s">
        <v>59</v>
      </c>
      <c r="G15" s="25"/>
    </row>
    <row r="16" spans="4:7" ht="15">
      <c r="D16" s="26" t="s">
        <v>60</v>
      </c>
      <c r="E16" s="26"/>
      <c r="F16" s="26"/>
      <c r="G16" s="26"/>
    </row>
    <row r="17" spans="2:7" ht="16.5" customHeight="1">
      <c r="B17" s="9"/>
      <c r="C17" s="4"/>
      <c r="D17" s="128" t="s">
        <v>61</v>
      </c>
      <c r="E17" s="128"/>
      <c r="F17" s="128"/>
      <c r="G17" s="128"/>
    </row>
    <row r="18" spans="2:4" ht="16.5" thickBot="1">
      <c r="B18" s="4"/>
      <c r="C18" s="4"/>
      <c r="D18" s="6"/>
    </row>
    <row r="19" spans="2:7" ht="16.5" thickBot="1">
      <c r="B19" s="4"/>
      <c r="D19" s="156" t="s">
        <v>7</v>
      </c>
      <c r="E19" s="157"/>
      <c r="F19" s="158"/>
      <c r="G19" s="12">
        <v>6902024924</v>
      </c>
    </row>
    <row r="20" spans="2:7" ht="16.5" thickBot="1">
      <c r="B20" s="4"/>
      <c r="D20" s="156" t="s">
        <v>8</v>
      </c>
      <c r="E20" s="157"/>
      <c r="F20" s="158"/>
      <c r="G20" s="12">
        <v>695201001</v>
      </c>
    </row>
    <row r="21" spans="2:7" ht="62.25" customHeight="1" thickBot="1">
      <c r="B21" s="4"/>
      <c r="D21" s="147" t="s">
        <v>31</v>
      </c>
      <c r="E21" s="148"/>
      <c r="F21" s="149"/>
      <c r="G21" s="70" t="s">
        <v>162</v>
      </c>
    </row>
    <row r="22" spans="2:7" ht="18" customHeight="1" thickBot="1">
      <c r="B22" s="4"/>
      <c r="D22" s="156" t="s">
        <v>9</v>
      </c>
      <c r="E22" s="157"/>
      <c r="F22" s="158"/>
      <c r="G22" s="13" t="s">
        <v>10</v>
      </c>
    </row>
    <row r="24" spans="2:6" ht="18.75">
      <c r="B24" s="160" t="s">
        <v>262</v>
      </c>
      <c r="C24" s="160"/>
      <c r="D24" s="160"/>
      <c r="E24" s="160"/>
      <c r="F24" s="160"/>
    </row>
    <row r="25" spans="2:5" ht="15.75">
      <c r="B25" s="24" t="s">
        <v>249</v>
      </c>
      <c r="C25" s="130" t="s">
        <v>250</v>
      </c>
      <c r="D25" s="130"/>
      <c r="E25" s="23"/>
    </row>
    <row r="26" spans="2:5" ht="12.75" customHeight="1">
      <c r="B26" s="15"/>
      <c r="C26" s="129" t="s">
        <v>58</v>
      </c>
      <c r="D26" s="129"/>
      <c r="E26" s="14"/>
    </row>
    <row r="27" spans="2:7" ht="49.5" customHeight="1">
      <c r="B27" s="159" t="s">
        <v>0</v>
      </c>
      <c r="C27" s="159"/>
      <c r="D27" s="159"/>
      <c r="E27" s="159"/>
      <c r="F27" s="159"/>
      <c r="G27" s="159"/>
    </row>
    <row r="28" spans="2:7" ht="15">
      <c r="B28" s="154" t="s">
        <v>13</v>
      </c>
      <c r="C28" s="154"/>
      <c r="D28" s="154"/>
      <c r="E28" s="154"/>
      <c r="F28" s="154"/>
      <c r="G28" s="154"/>
    </row>
    <row r="29" spans="2:7" ht="15.75">
      <c r="B29" s="146" t="s">
        <v>14</v>
      </c>
      <c r="C29" s="146"/>
      <c r="D29" s="146"/>
      <c r="E29" s="146"/>
      <c r="F29" s="146"/>
      <c r="G29" s="146"/>
    </row>
    <row r="30" spans="2:7" ht="15">
      <c r="B30" s="154" t="s">
        <v>15</v>
      </c>
      <c r="C30" s="154"/>
      <c r="D30" s="154"/>
      <c r="E30" s="154"/>
      <c r="F30" s="154"/>
      <c r="G30" s="154"/>
    </row>
    <row r="31" spans="2:7" ht="15.75">
      <c r="B31" s="151" t="s">
        <v>17</v>
      </c>
      <c r="C31" s="151"/>
      <c r="D31" s="151"/>
      <c r="E31" s="16"/>
      <c r="F31" s="16" t="s">
        <v>18</v>
      </c>
      <c r="G31" s="3"/>
    </row>
    <row r="32" spans="2:7" ht="15.75">
      <c r="B32" s="150" t="s">
        <v>16</v>
      </c>
      <c r="C32" s="150"/>
      <c r="D32" s="150"/>
      <c r="E32" s="150"/>
      <c r="F32" s="150"/>
      <c r="G32" s="150"/>
    </row>
    <row r="33" spans="2:7" ht="12" customHeight="1">
      <c r="B33" s="27"/>
      <c r="C33" s="27"/>
      <c r="D33" s="27"/>
      <c r="E33" s="27"/>
      <c r="F33" s="27"/>
      <c r="G33" s="27"/>
    </row>
    <row r="34" spans="2:7" ht="15.75">
      <c r="B34" s="153" t="s">
        <v>74</v>
      </c>
      <c r="C34" s="153"/>
      <c r="D34" s="153"/>
      <c r="E34" s="153"/>
      <c r="F34" s="153"/>
      <c r="G34" s="153"/>
    </row>
    <row r="35" spans="2:7" ht="15.75">
      <c r="B35" s="119" t="s">
        <v>65</v>
      </c>
      <c r="C35" s="119"/>
      <c r="D35" s="119"/>
      <c r="E35" s="119"/>
      <c r="F35" s="119"/>
      <c r="G35" s="119"/>
    </row>
    <row r="36" spans="2:7" ht="15.75">
      <c r="B36" s="119" t="s">
        <v>62</v>
      </c>
      <c r="C36" s="119"/>
      <c r="D36" s="119"/>
      <c r="E36" s="119"/>
      <c r="F36" s="119"/>
      <c r="G36" s="119"/>
    </row>
    <row r="37" spans="2:7" ht="15.75">
      <c r="B37" s="119" t="s">
        <v>63</v>
      </c>
      <c r="C37" s="119"/>
      <c r="D37" s="119"/>
      <c r="E37" s="119"/>
      <c r="F37" s="119"/>
      <c r="G37" s="119"/>
    </row>
    <row r="38" spans="2:7" ht="15.75">
      <c r="B38" s="119" t="s">
        <v>64</v>
      </c>
      <c r="C38" s="119"/>
      <c r="D38" s="119"/>
      <c r="E38" s="119"/>
      <c r="F38" s="119"/>
      <c r="G38" s="119"/>
    </row>
    <row r="39" spans="2:7" ht="15.75">
      <c r="B39" s="119" t="s">
        <v>66</v>
      </c>
      <c r="C39" s="119"/>
      <c r="D39" s="119"/>
      <c r="E39" s="119"/>
      <c r="F39" s="119"/>
      <c r="G39" s="119"/>
    </row>
    <row r="40" spans="2:7" ht="15.75">
      <c r="B40" s="119" t="s">
        <v>67</v>
      </c>
      <c r="C40" s="119"/>
      <c r="D40" s="119"/>
      <c r="E40" s="119"/>
      <c r="F40" s="119"/>
      <c r="G40" s="119"/>
    </row>
    <row r="41" spans="2:7" ht="15.75">
      <c r="B41" s="119" t="s">
        <v>68</v>
      </c>
      <c r="C41" s="119"/>
      <c r="D41" s="119"/>
      <c r="E41" s="119"/>
      <c r="F41" s="119"/>
      <c r="G41" s="119"/>
    </row>
    <row r="42" spans="2:7" ht="15.75">
      <c r="B42" s="119" t="s">
        <v>69</v>
      </c>
      <c r="C42" s="119"/>
      <c r="D42" s="119"/>
      <c r="E42" s="119"/>
      <c r="F42" s="119"/>
      <c r="G42" s="119"/>
    </row>
    <row r="43" spans="2:7" ht="15.75">
      <c r="B43" s="119" t="s">
        <v>70</v>
      </c>
      <c r="C43" s="119"/>
      <c r="D43" s="119"/>
      <c r="E43" s="119"/>
      <c r="F43" s="119"/>
      <c r="G43" s="119"/>
    </row>
    <row r="44" spans="2:7" ht="15.75">
      <c r="B44" s="119" t="s">
        <v>72</v>
      </c>
      <c r="C44" s="119"/>
      <c r="D44" s="119"/>
      <c r="E44" s="119"/>
      <c r="F44" s="119"/>
      <c r="G44" s="119"/>
    </row>
    <row r="45" spans="2:7" ht="17.25" customHeight="1">
      <c r="B45" s="119" t="s">
        <v>71</v>
      </c>
      <c r="C45" s="119"/>
      <c r="D45" s="119"/>
      <c r="E45" s="119"/>
      <c r="F45" s="119"/>
      <c r="G45" s="119"/>
    </row>
    <row r="46" spans="2:7" ht="141.75" customHeight="1">
      <c r="B46" s="152" t="s">
        <v>73</v>
      </c>
      <c r="C46" s="152"/>
      <c r="D46" s="152"/>
      <c r="E46" s="152"/>
      <c r="F46" s="152"/>
      <c r="G46" s="152"/>
    </row>
    <row r="47" spans="2:7" ht="129" customHeight="1">
      <c r="B47" s="152" t="s">
        <v>75</v>
      </c>
      <c r="C47" s="152"/>
      <c r="D47" s="152"/>
      <c r="E47" s="152"/>
      <c r="F47" s="152"/>
      <c r="G47" s="152"/>
    </row>
    <row r="48" spans="2:7" ht="15.75" customHeight="1">
      <c r="B48" s="10"/>
      <c r="C48" s="10"/>
      <c r="D48" s="10"/>
      <c r="E48" s="10"/>
      <c r="F48" s="121" t="s">
        <v>32</v>
      </c>
      <c r="G48" s="121"/>
    </row>
    <row r="49" spans="2:7" ht="16.5" customHeight="1">
      <c r="B49" s="155" t="s">
        <v>33</v>
      </c>
      <c r="C49" s="155"/>
      <c r="D49" s="155"/>
      <c r="E49" s="155"/>
      <c r="F49" s="155"/>
      <c r="G49" s="155"/>
    </row>
    <row r="50" spans="2:7" ht="22.5" customHeight="1">
      <c r="B50" s="120" t="s">
        <v>258</v>
      </c>
      <c r="C50" s="120"/>
      <c r="D50" s="28"/>
      <c r="E50" s="28"/>
      <c r="F50" s="28"/>
      <c r="G50" s="28"/>
    </row>
    <row r="51" spans="2:5" ht="15">
      <c r="B51" s="163" t="s">
        <v>76</v>
      </c>
      <c r="C51" s="163"/>
      <c r="D51" s="163"/>
      <c r="E51" s="163"/>
    </row>
    <row r="52" ht="9" customHeight="1" thickBot="1"/>
    <row r="53" spans="1:5" ht="30" customHeight="1" thickBot="1">
      <c r="A53" s="17" t="s">
        <v>34</v>
      </c>
      <c r="B53" s="140" t="s">
        <v>1</v>
      </c>
      <c r="C53" s="140"/>
      <c r="D53" s="140" t="s">
        <v>263</v>
      </c>
      <c r="E53" s="140"/>
    </row>
    <row r="54" spans="1:5" ht="12.75" customHeight="1" thickBot="1">
      <c r="A54" s="17">
        <v>1</v>
      </c>
      <c r="B54" s="140">
        <v>2</v>
      </c>
      <c r="C54" s="140"/>
      <c r="D54" s="140">
        <v>3</v>
      </c>
      <c r="E54" s="140"/>
    </row>
    <row r="55" spans="1:5" ht="21" customHeight="1">
      <c r="A55" s="20">
        <v>1</v>
      </c>
      <c r="B55" s="164" t="s">
        <v>35</v>
      </c>
      <c r="C55" s="164"/>
      <c r="D55" s="141">
        <v>55524394.21</v>
      </c>
      <c r="E55" s="142"/>
    </row>
    <row r="56" spans="1:5" ht="15">
      <c r="A56" s="18"/>
      <c r="B56" s="137" t="s">
        <v>36</v>
      </c>
      <c r="C56" s="137"/>
      <c r="D56" s="143"/>
      <c r="E56" s="144"/>
    </row>
    <row r="57" spans="1:5" ht="21" customHeight="1">
      <c r="A57" s="18"/>
      <c r="B57" s="137" t="s">
        <v>37</v>
      </c>
      <c r="C57" s="137"/>
      <c r="D57" s="143">
        <v>27734229.87</v>
      </c>
      <c r="E57" s="144"/>
    </row>
    <row r="58" spans="1:5" ht="21" customHeight="1">
      <c r="A58" s="18"/>
      <c r="B58" s="137" t="s">
        <v>38</v>
      </c>
      <c r="C58" s="137"/>
      <c r="D58" s="143">
        <v>9565944.89</v>
      </c>
      <c r="E58" s="144"/>
    </row>
    <row r="59" spans="1:5" ht="21" customHeight="1">
      <c r="A59" s="18"/>
      <c r="B59" s="137" t="s">
        <v>39</v>
      </c>
      <c r="C59" s="137"/>
      <c r="D59" s="143">
        <v>7489891.47</v>
      </c>
      <c r="E59" s="144"/>
    </row>
    <row r="60" spans="1:5" ht="21" customHeight="1">
      <c r="A60" s="18"/>
      <c r="B60" s="137" t="s">
        <v>40</v>
      </c>
      <c r="C60" s="137"/>
      <c r="D60" s="143">
        <v>793360.69</v>
      </c>
      <c r="E60" s="144"/>
    </row>
    <row r="61" spans="1:5" ht="21" customHeight="1">
      <c r="A61" s="18">
        <v>2</v>
      </c>
      <c r="B61" s="137" t="s">
        <v>41</v>
      </c>
      <c r="C61" s="137"/>
      <c r="D61" s="135">
        <v>1564415.12</v>
      </c>
      <c r="E61" s="136"/>
    </row>
    <row r="62" spans="1:5" ht="30" customHeight="1">
      <c r="A62" s="18"/>
      <c r="B62" s="137" t="s">
        <v>42</v>
      </c>
      <c r="C62" s="137"/>
      <c r="D62" s="161">
        <v>1155192.7</v>
      </c>
      <c r="E62" s="162"/>
    </row>
    <row r="63" spans="1:5" ht="30.75" customHeight="1">
      <c r="A63" s="18"/>
      <c r="B63" s="137" t="s">
        <v>43</v>
      </c>
      <c r="C63" s="137"/>
      <c r="D63" s="135">
        <v>1155192.7</v>
      </c>
      <c r="E63" s="136"/>
    </row>
    <row r="64" spans="1:5" ht="28.5" customHeight="1">
      <c r="A64" s="18"/>
      <c r="B64" s="145" t="s">
        <v>44</v>
      </c>
      <c r="C64" s="145"/>
      <c r="D64" s="135"/>
      <c r="E64" s="136"/>
    </row>
    <row r="65" spans="1:5" ht="21" customHeight="1">
      <c r="A65" s="18"/>
      <c r="B65" s="145" t="s">
        <v>45</v>
      </c>
      <c r="C65" s="145"/>
      <c r="D65" s="135"/>
      <c r="E65" s="136"/>
    </row>
    <row r="66" spans="1:5" ht="21" customHeight="1">
      <c r="A66" s="18"/>
      <c r="B66" s="145" t="s">
        <v>46</v>
      </c>
      <c r="C66" s="145"/>
      <c r="D66" s="135">
        <v>373439.13</v>
      </c>
      <c r="E66" s="136"/>
    </row>
    <row r="67" spans="1:5" ht="21" customHeight="1">
      <c r="A67" s="18"/>
      <c r="B67" s="145" t="s">
        <v>47</v>
      </c>
      <c r="C67" s="145"/>
      <c r="D67" s="135">
        <v>35783.29</v>
      </c>
      <c r="E67" s="136"/>
    </row>
    <row r="68" spans="1:5" ht="15.75" customHeight="1">
      <c r="A68" s="18">
        <v>3</v>
      </c>
      <c r="B68" s="137" t="s">
        <v>48</v>
      </c>
      <c r="C68" s="137"/>
      <c r="D68" s="135">
        <v>567297.15</v>
      </c>
      <c r="E68" s="136"/>
    </row>
    <row r="69" spans="1:5" ht="29.25" customHeight="1">
      <c r="A69" s="18"/>
      <c r="B69" s="137" t="s">
        <v>49</v>
      </c>
      <c r="C69" s="137"/>
      <c r="D69" s="135"/>
      <c r="E69" s="136"/>
    </row>
    <row r="70" spans="1:5" ht="15">
      <c r="A70" s="18"/>
      <c r="B70" s="138" t="s">
        <v>50</v>
      </c>
      <c r="C70" s="138"/>
      <c r="D70" s="131">
        <v>567297.15</v>
      </c>
      <c r="E70" s="132"/>
    </row>
    <row r="71" spans="1:5" ht="25.5" customHeight="1" thickBot="1">
      <c r="A71" s="19"/>
      <c r="B71" s="139" t="s">
        <v>51</v>
      </c>
      <c r="C71" s="139"/>
      <c r="D71" s="133"/>
      <c r="E71" s="134"/>
    </row>
  </sheetData>
  <sheetProtection/>
  <mergeCells count="77">
    <mergeCell ref="B24:F24"/>
    <mergeCell ref="B62:C62"/>
    <mergeCell ref="D61:E61"/>
    <mergeCell ref="D62:E62"/>
    <mergeCell ref="B51:E51"/>
    <mergeCell ref="B55:C55"/>
    <mergeCell ref="B56:C56"/>
    <mergeCell ref="B57:C57"/>
    <mergeCell ref="B58:C58"/>
    <mergeCell ref="B59:C59"/>
    <mergeCell ref="B53:C53"/>
    <mergeCell ref="B54:C54"/>
    <mergeCell ref="B30:G30"/>
    <mergeCell ref="B47:G47"/>
    <mergeCell ref="B49:G49"/>
    <mergeCell ref="D19:F19"/>
    <mergeCell ref="D20:F20"/>
    <mergeCell ref="D22:F22"/>
    <mergeCell ref="B27:G27"/>
    <mergeCell ref="B28:G28"/>
    <mergeCell ref="B38:G38"/>
    <mergeCell ref="B29:G29"/>
    <mergeCell ref="D21:F21"/>
    <mergeCell ref="B32:G32"/>
    <mergeCell ref="B31:D31"/>
    <mergeCell ref="B46:G46"/>
    <mergeCell ref="B34:G34"/>
    <mergeCell ref="B35:G35"/>
    <mergeCell ref="B36:G36"/>
    <mergeCell ref="B37:G37"/>
    <mergeCell ref="B64:C64"/>
    <mergeCell ref="B65:C65"/>
    <mergeCell ref="B66:C66"/>
    <mergeCell ref="B67:C67"/>
    <mergeCell ref="D59:E59"/>
    <mergeCell ref="D60:E60"/>
    <mergeCell ref="B63:C63"/>
    <mergeCell ref="D63:E63"/>
    <mergeCell ref="B60:C60"/>
    <mergeCell ref="B61:C61"/>
    <mergeCell ref="D53:E53"/>
    <mergeCell ref="D54:E54"/>
    <mergeCell ref="D55:E55"/>
    <mergeCell ref="D57:E57"/>
    <mergeCell ref="D56:E56"/>
    <mergeCell ref="D58:E58"/>
    <mergeCell ref="D68:E68"/>
    <mergeCell ref="D69:E69"/>
    <mergeCell ref="B68:C68"/>
    <mergeCell ref="B69:C69"/>
    <mergeCell ref="B70:C70"/>
    <mergeCell ref="B71:C71"/>
    <mergeCell ref="C14:G14"/>
    <mergeCell ref="D17:G17"/>
    <mergeCell ref="C26:D26"/>
    <mergeCell ref="C25:D25"/>
    <mergeCell ref="D70:E70"/>
    <mergeCell ref="D71:E71"/>
    <mergeCell ref="D64:E64"/>
    <mergeCell ref="D65:E65"/>
    <mergeCell ref="D66:E66"/>
    <mergeCell ref="D67:E67"/>
    <mergeCell ref="C9:G9"/>
    <mergeCell ref="C10:G10"/>
    <mergeCell ref="C11:G11"/>
    <mergeCell ref="C12:G12"/>
    <mergeCell ref="C13:G13"/>
    <mergeCell ref="B43:G43"/>
    <mergeCell ref="B44:G44"/>
    <mergeCell ref="B45:G45"/>
    <mergeCell ref="B50:C50"/>
    <mergeCell ref="B39:G39"/>
    <mergeCell ref="B40:G40"/>
    <mergeCell ref="B41:G41"/>
    <mergeCell ref="B42:G42"/>
    <mergeCell ref="F48:G48"/>
  </mergeCells>
  <hyperlinks>
    <hyperlink ref="G5" r:id="rId1" display="sub_1000"/>
  </hyperlinks>
  <printOptions/>
  <pageMargins left="0.7086614173228347" right="0.4724409448818898" top="0.7480314960629921" bottom="0.7480314960629921" header="0.31496062992125984" footer="0.31496062992125984"/>
  <pageSetup horizontalDpi="600" verticalDpi="600" orientation="portrait" paperSize="9" scale="92" r:id="rId2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115" zoomScaleNormal="115" zoomScalePageLayoutView="0" workbookViewId="0" topLeftCell="A142">
      <selection activeCell="D163" sqref="D163"/>
    </sheetView>
  </sheetViews>
  <sheetFormatPr defaultColWidth="8.8515625" defaultRowHeight="15"/>
  <cols>
    <col min="1" max="1" width="40.7109375" style="4" customWidth="1"/>
    <col min="2" max="2" width="5.8515625" style="29" customWidth="1"/>
    <col min="3" max="3" width="13.00390625" style="4" customWidth="1"/>
    <col min="4" max="4" width="15.00390625" style="65" customWidth="1"/>
    <col min="5" max="5" width="16.421875" style="65" customWidth="1"/>
    <col min="6" max="6" width="16.7109375" style="4" customWidth="1"/>
    <col min="7" max="7" width="11.140625" style="4" customWidth="1"/>
    <col min="8" max="8" width="15.00390625" style="4" customWidth="1"/>
    <col min="9" max="9" width="11.7109375" style="4" customWidth="1"/>
    <col min="10" max="10" width="13.00390625" style="4" customWidth="1"/>
    <col min="11" max="16384" width="8.8515625" style="4" customWidth="1"/>
  </cols>
  <sheetData>
    <row r="1" spans="1:9" ht="15.75">
      <c r="A1" s="165" t="s">
        <v>52</v>
      </c>
      <c r="B1" s="165"/>
      <c r="C1" s="165"/>
      <c r="D1" s="165"/>
      <c r="E1" s="165"/>
      <c r="F1" s="165"/>
      <c r="G1" s="165"/>
      <c r="H1" s="165"/>
      <c r="I1" s="165"/>
    </row>
    <row r="2" spans="3:7" ht="14.25" customHeight="1">
      <c r="C2" s="172" t="s">
        <v>257</v>
      </c>
      <c r="D2" s="172"/>
      <c r="E2" s="172"/>
      <c r="F2" s="172"/>
      <c r="G2" s="21"/>
    </row>
    <row r="3" spans="1:7" ht="14.25" customHeight="1">
      <c r="A3" s="29"/>
      <c r="C3" s="171" t="s">
        <v>248</v>
      </c>
      <c r="D3" s="171"/>
      <c r="E3" s="171"/>
      <c r="F3" s="171"/>
      <c r="G3" s="21"/>
    </row>
    <row r="5" spans="1:12" ht="16.5" customHeight="1">
      <c r="A5" s="169" t="s">
        <v>1</v>
      </c>
      <c r="B5" s="169" t="s">
        <v>77</v>
      </c>
      <c r="C5" s="169" t="s">
        <v>78</v>
      </c>
      <c r="D5" s="166" t="s">
        <v>86</v>
      </c>
      <c r="E5" s="167"/>
      <c r="F5" s="167"/>
      <c r="G5" s="167"/>
      <c r="H5" s="167"/>
      <c r="I5" s="168"/>
      <c r="J5" s="30"/>
      <c r="K5" s="30"/>
      <c r="L5" s="30"/>
    </row>
    <row r="6" spans="1:9" ht="15">
      <c r="A6" s="169"/>
      <c r="B6" s="169"/>
      <c r="C6" s="169"/>
      <c r="D6" s="173" t="s">
        <v>79</v>
      </c>
      <c r="E6" s="170" t="s">
        <v>80</v>
      </c>
      <c r="F6" s="170"/>
      <c r="G6" s="170"/>
      <c r="H6" s="170"/>
      <c r="I6" s="170"/>
    </row>
    <row r="7" spans="1:9" ht="63" customHeight="1">
      <c r="A7" s="169"/>
      <c r="B7" s="169"/>
      <c r="C7" s="169"/>
      <c r="D7" s="173"/>
      <c r="E7" s="174" t="s">
        <v>81</v>
      </c>
      <c r="F7" s="169" t="s">
        <v>82</v>
      </c>
      <c r="G7" s="169" t="s">
        <v>83</v>
      </c>
      <c r="H7" s="169" t="s">
        <v>84</v>
      </c>
      <c r="I7" s="169"/>
    </row>
    <row r="8" spans="1:9" ht="9" customHeight="1">
      <c r="A8" s="169"/>
      <c r="B8" s="169"/>
      <c r="C8" s="169"/>
      <c r="D8" s="173"/>
      <c r="E8" s="174"/>
      <c r="F8" s="169"/>
      <c r="G8" s="169"/>
      <c r="H8" s="169"/>
      <c r="I8" s="169"/>
    </row>
    <row r="9" spans="1:9" ht="15">
      <c r="A9" s="169"/>
      <c r="B9" s="169"/>
      <c r="C9" s="169"/>
      <c r="D9" s="173"/>
      <c r="E9" s="174"/>
      <c r="F9" s="169"/>
      <c r="G9" s="169"/>
      <c r="H9" s="59" t="s">
        <v>79</v>
      </c>
      <c r="I9" s="59" t="s">
        <v>85</v>
      </c>
    </row>
    <row r="10" spans="1:9" ht="15">
      <c r="A10" s="31">
        <v>1</v>
      </c>
      <c r="B10" s="31">
        <v>2</v>
      </c>
      <c r="C10" s="31">
        <v>3</v>
      </c>
      <c r="D10" s="32">
        <v>4</v>
      </c>
      <c r="E10" s="32">
        <v>5</v>
      </c>
      <c r="F10" s="31">
        <v>6</v>
      </c>
      <c r="G10" s="31">
        <v>7</v>
      </c>
      <c r="H10" s="31">
        <v>8</v>
      </c>
      <c r="I10" s="31">
        <v>9</v>
      </c>
    </row>
    <row r="11" spans="1:9" ht="15.75">
      <c r="A11" s="102" t="s">
        <v>87</v>
      </c>
      <c r="B11" s="104">
        <v>100</v>
      </c>
      <c r="C11" s="33"/>
      <c r="D11" s="101">
        <f>SUM(E11:H11)</f>
        <v>73268940</v>
      </c>
      <c r="E11" s="101">
        <f>E15+E16</f>
        <v>55307540</v>
      </c>
      <c r="F11" s="101">
        <f>F20</f>
        <v>8453200</v>
      </c>
      <c r="G11" s="103"/>
      <c r="H11" s="101">
        <f>H12+H13+H21</f>
        <v>9508200</v>
      </c>
      <c r="I11" s="33"/>
    </row>
    <row r="12" spans="1:9" ht="25.5">
      <c r="A12" s="60" t="s">
        <v>88</v>
      </c>
      <c r="B12" s="50">
        <v>100</v>
      </c>
      <c r="C12" s="33">
        <v>120</v>
      </c>
      <c r="D12" s="64">
        <f>H12</f>
        <v>95900</v>
      </c>
      <c r="E12" s="64" t="s">
        <v>95</v>
      </c>
      <c r="F12" s="33" t="s">
        <v>95</v>
      </c>
      <c r="G12" s="33" t="s">
        <v>95</v>
      </c>
      <c r="H12" s="77">
        <v>95900</v>
      </c>
      <c r="I12" s="33" t="s">
        <v>95</v>
      </c>
    </row>
    <row r="13" spans="1:9" ht="15">
      <c r="A13" s="89" t="s">
        <v>89</v>
      </c>
      <c r="B13" s="50">
        <v>120</v>
      </c>
      <c r="C13" s="33">
        <v>130</v>
      </c>
      <c r="D13" s="64">
        <f>D15+D16+D17</f>
        <v>64207340</v>
      </c>
      <c r="E13" s="64">
        <f>SUM(E15:E16)</f>
        <v>55307540</v>
      </c>
      <c r="F13" s="33" t="s">
        <v>95</v>
      </c>
      <c r="G13" s="33" t="s">
        <v>95</v>
      </c>
      <c r="H13" s="77">
        <v>8899800</v>
      </c>
      <c r="I13" s="33"/>
    </row>
    <row r="14" spans="1:9" ht="15">
      <c r="A14" s="60" t="s">
        <v>20</v>
      </c>
      <c r="B14" s="50"/>
      <c r="C14" s="61"/>
      <c r="D14" s="64"/>
      <c r="E14" s="64"/>
      <c r="F14" s="61"/>
      <c r="G14" s="61"/>
      <c r="H14" s="64"/>
      <c r="I14" s="61"/>
    </row>
    <row r="15" spans="1:9" ht="24" customHeight="1">
      <c r="A15" s="60" t="s">
        <v>163</v>
      </c>
      <c r="B15" s="50">
        <v>121</v>
      </c>
      <c r="C15" s="61">
        <v>130</v>
      </c>
      <c r="D15" s="64">
        <f>SUM(E15:F15)</f>
        <v>5419440</v>
      </c>
      <c r="E15" s="64">
        <f>E26</f>
        <v>5419440</v>
      </c>
      <c r="F15" s="77"/>
      <c r="G15" s="61"/>
      <c r="H15" s="64"/>
      <c r="I15" s="61"/>
    </row>
    <row r="16" spans="1:9" ht="25.5">
      <c r="A16" s="60" t="s">
        <v>164</v>
      </c>
      <c r="B16" s="50">
        <v>122</v>
      </c>
      <c r="C16" s="61">
        <v>130</v>
      </c>
      <c r="D16" s="64">
        <f>SUM(E16:F16)</f>
        <v>49888100</v>
      </c>
      <c r="E16" s="64">
        <f>E75</f>
        <v>49888100</v>
      </c>
      <c r="F16" s="61"/>
      <c r="G16" s="61"/>
      <c r="H16" s="64"/>
      <c r="I16" s="61"/>
    </row>
    <row r="17" spans="1:9" ht="15">
      <c r="A17" s="60" t="s">
        <v>165</v>
      </c>
      <c r="B17" s="50">
        <v>123</v>
      </c>
      <c r="C17" s="33">
        <v>130</v>
      </c>
      <c r="D17" s="64">
        <f>H17</f>
        <v>8899800</v>
      </c>
      <c r="E17" s="64"/>
      <c r="F17" s="33"/>
      <c r="G17" s="33"/>
      <c r="H17" s="64">
        <v>8899800</v>
      </c>
      <c r="I17" s="62" t="s">
        <v>22</v>
      </c>
    </row>
    <row r="18" spans="1:9" ht="25.5">
      <c r="A18" s="60" t="s">
        <v>90</v>
      </c>
      <c r="B18" s="50">
        <v>130</v>
      </c>
      <c r="C18" s="33"/>
      <c r="D18" s="64" t="str">
        <f>H18</f>
        <v> </v>
      </c>
      <c r="E18" s="64" t="s">
        <v>95</v>
      </c>
      <c r="F18" s="33" t="s">
        <v>95</v>
      </c>
      <c r="G18" s="33" t="s">
        <v>95</v>
      </c>
      <c r="H18" s="63" t="s">
        <v>22</v>
      </c>
      <c r="I18" s="33" t="s">
        <v>95</v>
      </c>
    </row>
    <row r="19" spans="1:9" ht="54.75" customHeight="1">
      <c r="A19" s="60" t="s">
        <v>91</v>
      </c>
      <c r="B19" s="50">
        <v>140</v>
      </c>
      <c r="C19" s="33"/>
      <c r="D19" s="64"/>
      <c r="E19" s="64" t="s">
        <v>95</v>
      </c>
      <c r="F19" s="33" t="s">
        <v>95</v>
      </c>
      <c r="G19" s="33" t="s">
        <v>95</v>
      </c>
      <c r="H19" s="33"/>
      <c r="I19" s="33" t="s">
        <v>95</v>
      </c>
    </row>
    <row r="20" spans="1:9" ht="17.25" customHeight="1">
      <c r="A20" s="60" t="s">
        <v>92</v>
      </c>
      <c r="B20" s="50">
        <v>150</v>
      </c>
      <c r="C20" s="33">
        <v>180</v>
      </c>
      <c r="D20" s="64">
        <f>F20</f>
        <v>8453200</v>
      </c>
      <c r="E20" s="64" t="s">
        <v>95</v>
      </c>
      <c r="F20" s="64">
        <v>8453200</v>
      </c>
      <c r="G20" s="33" t="s">
        <v>95</v>
      </c>
      <c r="H20" s="33" t="s">
        <v>95</v>
      </c>
      <c r="I20" s="33" t="s">
        <v>95</v>
      </c>
    </row>
    <row r="21" spans="1:9" ht="15">
      <c r="A21" s="60" t="s">
        <v>93</v>
      </c>
      <c r="B21" s="50">
        <v>160</v>
      </c>
      <c r="C21" s="33">
        <v>130</v>
      </c>
      <c r="D21" s="64">
        <f>H21</f>
        <v>512500</v>
      </c>
      <c r="E21" s="64" t="s">
        <v>95</v>
      </c>
      <c r="F21" s="33" t="s">
        <v>95</v>
      </c>
      <c r="G21" s="33"/>
      <c r="H21" s="64">
        <v>512500</v>
      </c>
      <c r="I21" s="33"/>
    </row>
    <row r="22" spans="1:9" ht="15">
      <c r="A22" s="60" t="s">
        <v>94</v>
      </c>
      <c r="B22" s="50">
        <v>180</v>
      </c>
      <c r="C22" s="33" t="s">
        <v>95</v>
      </c>
      <c r="D22" s="64"/>
      <c r="E22" s="64" t="s">
        <v>95</v>
      </c>
      <c r="F22" s="33" t="s">
        <v>95</v>
      </c>
      <c r="G22" s="33" t="s">
        <v>95</v>
      </c>
      <c r="H22" s="64"/>
      <c r="I22" s="33" t="s">
        <v>95</v>
      </c>
    </row>
    <row r="23" spans="1:9" ht="10.5" customHeight="1">
      <c r="A23" s="60"/>
      <c r="B23" s="95"/>
      <c r="C23" s="51"/>
      <c r="D23" s="96"/>
      <c r="E23" s="96"/>
      <c r="F23" s="51"/>
      <c r="G23" s="51"/>
      <c r="H23" s="96"/>
      <c r="I23" s="51"/>
    </row>
    <row r="24" spans="1:9" ht="15.75">
      <c r="A24" s="105" t="s">
        <v>96</v>
      </c>
      <c r="B24" s="104">
        <v>200</v>
      </c>
      <c r="C24" s="106"/>
      <c r="D24" s="107">
        <f>SUM(E24:H24)</f>
        <v>74424132.7</v>
      </c>
      <c r="E24" s="101">
        <f>E26+E75</f>
        <v>55307540</v>
      </c>
      <c r="F24" s="101">
        <f>SUM(F26)</f>
        <v>8457602</v>
      </c>
      <c r="G24" s="106"/>
      <c r="H24" s="101">
        <f>H104+H144</f>
        <v>10658990.7</v>
      </c>
      <c r="I24" s="106"/>
    </row>
    <row r="25" spans="1:9" ht="15">
      <c r="A25" s="40" t="s">
        <v>21</v>
      </c>
      <c r="B25" s="50"/>
      <c r="C25" s="36"/>
      <c r="D25" s="66"/>
      <c r="E25" s="66"/>
      <c r="F25" s="36"/>
      <c r="G25" s="36"/>
      <c r="H25" s="66"/>
      <c r="I25" s="36"/>
    </row>
    <row r="26" spans="1:9" ht="18.75" customHeight="1">
      <c r="A26" s="108" t="s">
        <v>29</v>
      </c>
      <c r="B26" s="100"/>
      <c r="C26" s="36"/>
      <c r="D26" s="67">
        <f>SUM(E26:H26)</f>
        <v>13877042</v>
      </c>
      <c r="E26" s="67">
        <f>E27+E32+E38</f>
        <v>5419440</v>
      </c>
      <c r="F26" s="67">
        <f>F38</f>
        <v>8457602</v>
      </c>
      <c r="G26" s="36"/>
      <c r="H26" s="66"/>
      <c r="I26" s="36"/>
    </row>
    <row r="27" spans="1:9" ht="15">
      <c r="A27" s="74" t="s">
        <v>161</v>
      </c>
      <c r="B27" s="50">
        <v>210</v>
      </c>
      <c r="C27" s="84" t="s">
        <v>197</v>
      </c>
      <c r="D27" s="67">
        <f aca="true" t="shared" si="0" ref="D27:D90">SUM(E27:H27)</f>
        <v>373200</v>
      </c>
      <c r="E27" s="67">
        <f>SUM(E28:E29)</f>
        <v>373200</v>
      </c>
      <c r="F27" s="91"/>
      <c r="G27" s="36"/>
      <c r="H27" s="68"/>
      <c r="I27" s="36"/>
    </row>
    <row r="28" spans="1:9" ht="38.25">
      <c r="A28" s="40" t="s">
        <v>166</v>
      </c>
      <c r="B28" s="50">
        <v>211</v>
      </c>
      <c r="C28" s="69"/>
      <c r="D28" s="64">
        <f t="shared" si="0"/>
        <v>286600</v>
      </c>
      <c r="E28" s="64">
        <v>286600</v>
      </c>
      <c r="F28" s="91"/>
      <c r="G28" s="36"/>
      <c r="H28" s="64"/>
      <c r="I28" s="36"/>
    </row>
    <row r="29" spans="1:9" ht="27" customHeight="1">
      <c r="A29" s="40" t="s">
        <v>167</v>
      </c>
      <c r="B29" s="50">
        <v>212</v>
      </c>
      <c r="C29" s="69"/>
      <c r="D29" s="64">
        <f t="shared" si="0"/>
        <v>86600</v>
      </c>
      <c r="E29" s="64">
        <v>86600</v>
      </c>
      <c r="F29" s="91"/>
      <c r="G29" s="36"/>
      <c r="H29" s="64"/>
      <c r="I29" s="36"/>
    </row>
    <row r="30" spans="1:9" ht="15">
      <c r="A30" s="74" t="s">
        <v>97</v>
      </c>
      <c r="B30" s="50">
        <v>220</v>
      </c>
      <c r="C30" s="36"/>
      <c r="D30" s="64"/>
      <c r="E30" s="64"/>
      <c r="F30" s="91"/>
      <c r="G30" s="36"/>
      <c r="H30" s="68"/>
      <c r="I30" s="36"/>
    </row>
    <row r="31" spans="1:9" ht="12" customHeight="1">
      <c r="A31" s="40" t="s">
        <v>2</v>
      </c>
      <c r="B31" s="50"/>
      <c r="C31" s="36"/>
      <c r="D31" s="64"/>
      <c r="E31" s="64"/>
      <c r="F31" s="91"/>
      <c r="G31" s="36"/>
      <c r="H31" s="64"/>
      <c r="I31" s="36"/>
    </row>
    <row r="32" spans="1:9" ht="15">
      <c r="A32" s="74" t="s">
        <v>98</v>
      </c>
      <c r="B32" s="50">
        <v>230</v>
      </c>
      <c r="C32" s="84" t="s">
        <v>198</v>
      </c>
      <c r="D32" s="67">
        <f t="shared" si="0"/>
        <v>253400</v>
      </c>
      <c r="E32" s="67">
        <f>E34+E35</f>
        <v>253400</v>
      </c>
      <c r="F32" s="91"/>
      <c r="G32" s="36"/>
      <c r="H32" s="64"/>
      <c r="I32" s="36"/>
    </row>
    <row r="33" spans="1:9" ht="15">
      <c r="A33" s="40" t="s">
        <v>2</v>
      </c>
      <c r="B33" s="50"/>
      <c r="C33" s="36"/>
      <c r="D33" s="64"/>
      <c r="E33" s="64"/>
      <c r="F33" s="91"/>
      <c r="G33" s="36"/>
      <c r="H33" s="64"/>
      <c r="I33" s="36"/>
    </row>
    <row r="34" spans="1:9" ht="15">
      <c r="A34" s="40" t="s">
        <v>168</v>
      </c>
      <c r="B34" s="50">
        <v>231</v>
      </c>
      <c r="D34" s="64">
        <f t="shared" si="0"/>
        <v>221000</v>
      </c>
      <c r="E34" s="64">
        <v>221000</v>
      </c>
      <c r="F34" s="91"/>
      <c r="G34" s="36"/>
      <c r="H34" s="64"/>
      <c r="I34" s="36"/>
    </row>
    <row r="35" spans="1:9" ht="25.5">
      <c r="A35" s="40" t="s">
        <v>169</v>
      </c>
      <c r="B35" s="50">
        <v>232</v>
      </c>
      <c r="C35" s="69"/>
      <c r="D35" s="64">
        <f t="shared" si="0"/>
        <v>32400</v>
      </c>
      <c r="E35" s="64">
        <v>32400</v>
      </c>
      <c r="F35" s="91"/>
      <c r="G35" s="36"/>
      <c r="H35" s="64"/>
      <c r="I35" s="36"/>
    </row>
    <row r="36" spans="1:9" ht="15">
      <c r="A36" s="74" t="s">
        <v>99</v>
      </c>
      <c r="B36" s="50">
        <v>240</v>
      </c>
      <c r="C36" s="36"/>
      <c r="D36" s="64"/>
      <c r="E36" s="71"/>
      <c r="F36" s="91"/>
      <c r="G36" s="36"/>
      <c r="H36" s="64"/>
      <c r="I36" s="36"/>
    </row>
    <row r="37" spans="1:9" ht="25.5">
      <c r="A37" s="74" t="s">
        <v>100</v>
      </c>
      <c r="B37" s="50">
        <v>250</v>
      </c>
      <c r="C37" s="36"/>
      <c r="D37" s="64"/>
      <c r="E37" s="71"/>
      <c r="F37" s="91"/>
      <c r="G37" s="36"/>
      <c r="H37" s="64"/>
      <c r="I37" s="36"/>
    </row>
    <row r="38" spans="1:9" ht="15">
      <c r="A38" s="74" t="s">
        <v>101</v>
      </c>
      <c r="B38" s="83">
        <v>260</v>
      </c>
      <c r="C38" s="84" t="s">
        <v>95</v>
      </c>
      <c r="D38" s="67">
        <f t="shared" si="0"/>
        <v>13250442</v>
      </c>
      <c r="E38" s="67">
        <f>E39+E43+E53+E59+E63</f>
        <v>4792840</v>
      </c>
      <c r="F38" s="67">
        <v>8457602</v>
      </c>
      <c r="G38" s="85"/>
      <c r="H38" s="68"/>
      <c r="I38" s="36"/>
    </row>
    <row r="39" spans="1:9" ht="15">
      <c r="A39" s="75" t="s">
        <v>170</v>
      </c>
      <c r="B39" s="80">
        <v>261</v>
      </c>
      <c r="C39" s="81" t="s">
        <v>199</v>
      </c>
      <c r="D39" s="77">
        <f t="shared" si="0"/>
        <v>3577000</v>
      </c>
      <c r="E39" s="77">
        <f>SUM(E40:E42)</f>
        <v>3577000</v>
      </c>
      <c r="F39" s="91"/>
      <c r="G39" s="36"/>
      <c r="H39" s="66"/>
      <c r="I39" s="36"/>
    </row>
    <row r="40" spans="1:9" ht="38.25">
      <c r="A40" s="40" t="s">
        <v>23</v>
      </c>
      <c r="B40" s="50"/>
      <c r="C40" s="69"/>
      <c r="D40" s="64">
        <f t="shared" si="0"/>
        <v>2037000</v>
      </c>
      <c r="E40" s="64">
        <v>2037000</v>
      </c>
      <c r="F40" s="91"/>
      <c r="G40" s="36"/>
      <c r="H40" s="66"/>
      <c r="I40" s="36"/>
    </row>
    <row r="41" spans="1:9" ht="25.5">
      <c r="A41" s="40" t="s">
        <v>24</v>
      </c>
      <c r="B41" s="50"/>
      <c r="C41" s="69"/>
      <c r="D41" s="64">
        <f t="shared" si="0"/>
        <v>1255000</v>
      </c>
      <c r="E41" s="64">
        <v>1255000</v>
      </c>
      <c r="F41" s="91"/>
      <c r="G41" s="36"/>
      <c r="H41" s="66"/>
      <c r="I41" s="36"/>
    </row>
    <row r="42" spans="1:9" ht="38.25">
      <c r="A42" s="40" t="s">
        <v>25</v>
      </c>
      <c r="B42" s="50"/>
      <c r="C42" s="69"/>
      <c r="D42" s="64">
        <f t="shared" si="0"/>
        <v>285000</v>
      </c>
      <c r="E42" s="64">
        <v>285000</v>
      </c>
      <c r="F42" s="91"/>
      <c r="G42" s="36"/>
      <c r="H42" s="66"/>
      <c r="I42" s="36"/>
    </row>
    <row r="43" spans="1:9" ht="25.5">
      <c r="A43" s="76" t="s">
        <v>171</v>
      </c>
      <c r="B43" s="80">
        <v>262</v>
      </c>
      <c r="C43" s="81" t="s">
        <v>198</v>
      </c>
      <c r="D43" s="77">
        <f t="shared" si="0"/>
        <v>552500</v>
      </c>
      <c r="E43" s="77">
        <f>SUM(E44:E52)</f>
        <v>552500</v>
      </c>
      <c r="F43" s="91"/>
      <c r="G43" s="36"/>
      <c r="H43" s="66"/>
      <c r="I43" s="36"/>
    </row>
    <row r="44" spans="1:9" ht="25.5">
      <c r="A44" s="73" t="s">
        <v>172</v>
      </c>
      <c r="B44" s="50"/>
      <c r="C44" s="69"/>
      <c r="D44" s="64">
        <f t="shared" si="0"/>
        <v>41400</v>
      </c>
      <c r="E44" s="64">
        <v>41400</v>
      </c>
      <c r="F44" s="91"/>
      <c r="G44" s="36"/>
      <c r="H44" s="66"/>
      <c r="I44" s="36"/>
    </row>
    <row r="45" spans="1:9" ht="25.5">
      <c r="A45" s="73" t="s">
        <v>173</v>
      </c>
      <c r="B45" s="50"/>
      <c r="C45" s="69"/>
      <c r="D45" s="64">
        <f t="shared" si="0"/>
        <v>14800</v>
      </c>
      <c r="E45" s="64">
        <v>14800</v>
      </c>
      <c r="F45" s="91"/>
      <c r="G45" s="36"/>
      <c r="H45" s="66"/>
      <c r="I45" s="36"/>
    </row>
    <row r="46" spans="1:9" ht="38.25">
      <c r="A46" s="73" t="s">
        <v>174</v>
      </c>
      <c r="B46" s="50"/>
      <c r="C46" s="69"/>
      <c r="D46" s="64">
        <f t="shared" si="0"/>
        <v>266800</v>
      </c>
      <c r="E46" s="64">
        <v>266800</v>
      </c>
      <c r="F46" s="91"/>
      <c r="G46" s="36"/>
      <c r="H46" s="66"/>
      <c r="I46" s="36"/>
    </row>
    <row r="47" spans="1:9" ht="38.25">
      <c r="A47" s="73" t="s">
        <v>180</v>
      </c>
      <c r="B47" s="50"/>
      <c r="C47" s="69"/>
      <c r="D47" s="64">
        <f t="shared" si="0"/>
        <v>78200</v>
      </c>
      <c r="E47" s="64">
        <v>78200</v>
      </c>
      <c r="F47" s="91"/>
      <c r="G47" s="36"/>
      <c r="H47" s="66"/>
      <c r="I47" s="36"/>
    </row>
    <row r="48" spans="1:9" ht="25.5">
      <c r="A48" s="73" t="s">
        <v>175</v>
      </c>
      <c r="B48" s="50"/>
      <c r="C48" s="69"/>
      <c r="D48" s="64">
        <f t="shared" si="0"/>
        <v>88800</v>
      </c>
      <c r="E48" s="64">
        <v>88800</v>
      </c>
      <c r="F48" s="91"/>
      <c r="G48" s="36"/>
      <c r="H48" s="66"/>
      <c r="I48" s="36"/>
    </row>
    <row r="49" spans="1:9" ht="38.25">
      <c r="A49" s="73" t="s">
        <v>178</v>
      </c>
      <c r="B49" s="50"/>
      <c r="C49" s="69"/>
      <c r="D49" s="64">
        <f t="shared" si="0"/>
        <v>22800</v>
      </c>
      <c r="E49" s="64">
        <v>22800</v>
      </c>
      <c r="F49" s="91"/>
      <c r="G49" s="36"/>
      <c r="H49" s="66"/>
      <c r="I49" s="36"/>
    </row>
    <row r="50" spans="1:9" ht="25.5">
      <c r="A50" s="73" t="s">
        <v>176</v>
      </c>
      <c r="B50" s="50"/>
      <c r="C50" s="69"/>
      <c r="D50" s="64">
        <f t="shared" si="0"/>
        <v>4600</v>
      </c>
      <c r="E50" s="64">
        <v>4600</v>
      </c>
      <c r="F50" s="91"/>
      <c r="G50" s="36"/>
      <c r="H50" s="66"/>
      <c r="I50" s="36"/>
    </row>
    <row r="51" spans="1:9" ht="25.5">
      <c r="A51" s="73" t="s">
        <v>177</v>
      </c>
      <c r="B51" s="50"/>
      <c r="C51" s="69"/>
      <c r="D51" s="64">
        <f t="shared" si="0"/>
        <v>15100</v>
      </c>
      <c r="E51" s="64">
        <v>15100</v>
      </c>
      <c r="F51" s="91"/>
      <c r="G51" s="36"/>
      <c r="H51" s="66"/>
      <c r="I51" s="36"/>
    </row>
    <row r="52" spans="1:9" ht="25.5">
      <c r="A52" s="73" t="s">
        <v>179</v>
      </c>
      <c r="B52" s="50"/>
      <c r="C52" s="69"/>
      <c r="D52" s="64">
        <f t="shared" si="0"/>
        <v>20000</v>
      </c>
      <c r="E52" s="64">
        <v>20000</v>
      </c>
      <c r="F52" s="91"/>
      <c r="G52" s="36"/>
      <c r="H52" s="66"/>
      <c r="I52" s="36"/>
    </row>
    <row r="53" spans="1:9" ht="15">
      <c r="A53" s="76" t="s">
        <v>181</v>
      </c>
      <c r="B53" s="80">
        <v>263</v>
      </c>
      <c r="C53" s="81" t="s">
        <v>198</v>
      </c>
      <c r="D53" s="77">
        <f t="shared" si="0"/>
        <v>290200</v>
      </c>
      <c r="E53" s="77">
        <f>SUM(E55:E58)</f>
        <v>290200</v>
      </c>
      <c r="F53" s="91"/>
      <c r="G53" s="36"/>
      <c r="H53" s="66"/>
      <c r="I53" s="36"/>
    </row>
    <row r="54" spans="1:9" ht="15">
      <c r="A54" s="78" t="s">
        <v>2</v>
      </c>
      <c r="B54" s="50"/>
      <c r="C54" s="69"/>
      <c r="D54" s="64"/>
      <c r="E54" s="64"/>
      <c r="F54" s="91"/>
      <c r="G54" s="36"/>
      <c r="H54" s="66"/>
      <c r="I54" s="36"/>
    </row>
    <row r="55" spans="1:9" ht="33" customHeight="1">
      <c r="A55" s="73" t="s">
        <v>182</v>
      </c>
      <c r="B55" s="50"/>
      <c r="C55" s="69"/>
      <c r="D55" s="64">
        <f t="shared" si="0"/>
        <v>36400</v>
      </c>
      <c r="E55" s="64">
        <v>36400</v>
      </c>
      <c r="F55" s="91"/>
      <c r="G55" s="36"/>
      <c r="H55" s="66"/>
      <c r="I55" s="36"/>
    </row>
    <row r="56" spans="1:9" ht="25.5">
      <c r="A56" s="73" t="s">
        <v>183</v>
      </c>
      <c r="B56" s="50"/>
      <c r="C56" s="69"/>
      <c r="D56" s="64">
        <f t="shared" si="0"/>
        <v>62400</v>
      </c>
      <c r="E56" s="64">
        <v>62400</v>
      </c>
      <c r="F56" s="91"/>
      <c r="G56" s="36"/>
      <c r="H56" s="66"/>
      <c r="I56" s="36"/>
    </row>
    <row r="57" spans="1:9" ht="38.25">
      <c r="A57" s="73" t="s">
        <v>184</v>
      </c>
      <c r="B57" s="50"/>
      <c r="C57" s="69"/>
      <c r="D57" s="64">
        <f t="shared" si="0"/>
        <v>174600</v>
      </c>
      <c r="E57" s="64">
        <v>174600</v>
      </c>
      <c r="F57" s="91"/>
      <c r="G57" s="36"/>
      <c r="H57" s="66"/>
      <c r="I57" s="36"/>
    </row>
    <row r="58" spans="1:9" ht="25.5">
      <c r="A58" s="73" t="s">
        <v>185</v>
      </c>
      <c r="B58" s="50"/>
      <c r="C58" s="69"/>
      <c r="D58" s="64">
        <f t="shared" si="0"/>
        <v>16800</v>
      </c>
      <c r="E58" s="64">
        <v>16800</v>
      </c>
      <c r="F58" s="91"/>
      <c r="G58" s="36"/>
      <c r="H58" s="66"/>
      <c r="I58" s="36"/>
    </row>
    <row r="59" spans="1:9" ht="26.25">
      <c r="A59" s="79" t="s">
        <v>186</v>
      </c>
      <c r="B59" s="80">
        <v>264</v>
      </c>
      <c r="C59" s="81" t="s">
        <v>198</v>
      </c>
      <c r="D59" s="77">
        <f t="shared" si="0"/>
        <v>24300</v>
      </c>
      <c r="E59" s="77">
        <f>SUM(E61:E62)</f>
        <v>24300</v>
      </c>
      <c r="F59" s="91"/>
      <c r="G59" s="36"/>
      <c r="H59" s="66"/>
      <c r="I59" s="36"/>
    </row>
    <row r="60" spans="1:9" ht="15">
      <c r="A60" s="78" t="s">
        <v>2</v>
      </c>
      <c r="B60" s="50"/>
      <c r="C60" s="69"/>
      <c r="D60" s="64"/>
      <c r="E60" s="64"/>
      <c r="F60" s="91"/>
      <c r="G60" s="36"/>
      <c r="H60" s="66"/>
      <c r="I60" s="36"/>
    </row>
    <row r="61" spans="1:9" ht="30" customHeight="1">
      <c r="A61" s="73" t="s">
        <v>188</v>
      </c>
      <c r="B61" s="50"/>
      <c r="C61" s="69"/>
      <c r="D61" s="64">
        <f t="shared" si="0"/>
        <v>8100</v>
      </c>
      <c r="E61" s="64">
        <v>8100</v>
      </c>
      <c r="F61" s="91"/>
      <c r="G61" s="36"/>
      <c r="H61" s="66"/>
      <c r="I61" s="36"/>
    </row>
    <row r="62" spans="1:9" ht="39" customHeight="1">
      <c r="A62" s="73" t="s">
        <v>187</v>
      </c>
      <c r="B62" s="50"/>
      <c r="C62" s="69"/>
      <c r="D62" s="64">
        <f t="shared" si="0"/>
        <v>16200</v>
      </c>
      <c r="E62" s="64">
        <v>16200</v>
      </c>
      <c r="F62" s="91"/>
      <c r="G62" s="36"/>
      <c r="H62" s="66"/>
      <c r="I62" s="36"/>
    </row>
    <row r="63" spans="1:9" ht="15.75" customHeight="1">
      <c r="A63" s="76" t="s">
        <v>181</v>
      </c>
      <c r="B63" s="80">
        <v>265</v>
      </c>
      <c r="C63" s="81" t="s">
        <v>200</v>
      </c>
      <c r="D63" s="77">
        <f t="shared" si="0"/>
        <v>348840</v>
      </c>
      <c r="E63" s="77">
        <v>348840</v>
      </c>
      <c r="F63" s="91"/>
      <c r="G63" s="36"/>
      <c r="H63" s="66"/>
      <c r="I63" s="36"/>
    </row>
    <row r="64" spans="1:9" ht="26.25">
      <c r="A64" s="78" t="s">
        <v>189</v>
      </c>
      <c r="B64" s="50"/>
      <c r="C64" s="69"/>
      <c r="D64" s="64">
        <f t="shared" si="0"/>
        <v>348840</v>
      </c>
      <c r="E64" s="64">
        <v>348840</v>
      </c>
      <c r="F64" s="91"/>
      <c r="G64" s="36"/>
      <c r="H64" s="66"/>
      <c r="I64" s="36"/>
    </row>
    <row r="65" spans="1:9" ht="15" customHeight="1">
      <c r="A65" s="76" t="s">
        <v>181</v>
      </c>
      <c r="B65" s="80">
        <v>266</v>
      </c>
      <c r="C65" s="81" t="s">
        <v>201</v>
      </c>
      <c r="D65" s="77">
        <f t="shared" si="0"/>
        <v>844902</v>
      </c>
      <c r="E65" s="77"/>
      <c r="F65" s="77">
        <f>SUM(F67:F68)</f>
        <v>844902</v>
      </c>
      <c r="G65" s="36"/>
      <c r="H65" s="66"/>
      <c r="I65" s="36"/>
    </row>
    <row r="66" spans="1:9" ht="13.5" customHeight="1">
      <c r="A66" s="73" t="s">
        <v>2</v>
      </c>
      <c r="B66" s="50"/>
      <c r="C66" s="69"/>
      <c r="D66" s="64"/>
      <c r="E66" s="64"/>
      <c r="F66" s="64"/>
      <c r="G66" s="36"/>
      <c r="H66" s="66"/>
      <c r="I66" s="36"/>
    </row>
    <row r="67" spans="1:9" ht="26.25">
      <c r="A67" s="78" t="s">
        <v>191</v>
      </c>
      <c r="B67" s="50"/>
      <c r="C67" s="69"/>
      <c r="D67" s="64">
        <f t="shared" si="0"/>
        <v>698802</v>
      </c>
      <c r="E67" s="64"/>
      <c r="F67" s="64">
        <v>698802</v>
      </c>
      <c r="G67" s="36"/>
      <c r="H67" s="66"/>
      <c r="I67" s="36"/>
    </row>
    <row r="68" spans="1:9" ht="25.5">
      <c r="A68" s="73" t="s">
        <v>190</v>
      </c>
      <c r="B68" s="50"/>
      <c r="C68" s="69"/>
      <c r="D68" s="64">
        <f t="shared" si="0"/>
        <v>146100</v>
      </c>
      <c r="E68" s="64"/>
      <c r="F68" s="64">
        <v>146100</v>
      </c>
      <c r="G68" s="36"/>
      <c r="H68" s="66"/>
      <c r="I68" s="36"/>
    </row>
    <row r="69" spans="1:9" ht="29.25" customHeight="1">
      <c r="A69" s="75" t="s">
        <v>194</v>
      </c>
      <c r="B69" s="80">
        <v>267</v>
      </c>
      <c r="C69" s="81" t="s">
        <v>203</v>
      </c>
      <c r="D69" s="77">
        <f t="shared" si="0"/>
        <v>7312700</v>
      </c>
      <c r="E69" s="77"/>
      <c r="F69" s="77">
        <f>SUM(F71:F72)</f>
        <v>7312700</v>
      </c>
      <c r="G69" s="36"/>
      <c r="H69" s="66"/>
      <c r="I69" s="36"/>
    </row>
    <row r="70" spans="1:9" ht="14.25" customHeight="1">
      <c r="A70" s="40" t="s">
        <v>2</v>
      </c>
      <c r="B70" s="50"/>
      <c r="C70" s="69"/>
      <c r="D70" s="64"/>
      <c r="E70" s="64"/>
      <c r="F70" s="91"/>
      <c r="G70" s="36"/>
      <c r="H70" s="66"/>
      <c r="I70" s="36"/>
    </row>
    <row r="71" spans="1:9" ht="38.25">
      <c r="A71" s="40" t="s">
        <v>193</v>
      </c>
      <c r="B71" s="50"/>
      <c r="C71" s="69"/>
      <c r="D71" s="64">
        <f t="shared" si="0"/>
        <v>7300000</v>
      </c>
      <c r="E71" s="64"/>
      <c r="F71" s="64">
        <v>7300000</v>
      </c>
      <c r="G71" s="36"/>
      <c r="H71" s="66"/>
      <c r="I71" s="36"/>
    </row>
    <row r="72" spans="1:9" ht="68.25" customHeight="1">
      <c r="A72" s="40" t="s">
        <v>192</v>
      </c>
      <c r="B72" s="50"/>
      <c r="C72" s="69"/>
      <c r="D72" s="64">
        <f t="shared" si="0"/>
        <v>12700</v>
      </c>
      <c r="E72" s="64"/>
      <c r="F72" s="64">
        <v>12700</v>
      </c>
      <c r="G72" s="36"/>
      <c r="H72" s="66"/>
      <c r="I72" s="36"/>
    </row>
    <row r="73" spans="1:9" ht="25.5">
      <c r="A73" s="75" t="s">
        <v>195</v>
      </c>
      <c r="B73" s="80">
        <v>268</v>
      </c>
      <c r="C73" s="81" t="s">
        <v>202</v>
      </c>
      <c r="D73" s="77">
        <f t="shared" si="0"/>
        <v>300000</v>
      </c>
      <c r="E73" s="77"/>
      <c r="F73" s="77">
        <f>F74</f>
        <v>300000</v>
      </c>
      <c r="G73" s="36"/>
      <c r="H73" s="66"/>
      <c r="I73" s="36"/>
    </row>
    <row r="74" spans="1:9" ht="30.75" customHeight="1">
      <c r="A74" s="40" t="s">
        <v>196</v>
      </c>
      <c r="B74" s="50"/>
      <c r="C74" s="69"/>
      <c r="D74" s="64">
        <f t="shared" si="0"/>
        <v>300000</v>
      </c>
      <c r="E74" s="64"/>
      <c r="F74" s="64">
        <v>300000</v>
      </c>
      <c r="G74" s="36"/>
      <c r="H74" s="66"/>
      <c r="I74" s="36"/>
    </row>
    <row r="75" spans="1:9" ht="31.5">
      <c r="A75" s="105" t="s">
        <v>30</v>
      </c>
      <c r="B75" s="50"/>
      <c r="C75" s="69"/>
      <c r="D75" s="101">
        <f t="shared" si="0"/>
        <v>49888100</v>
      </c>
      <c r="E75" s="101">
        <f>E76+E85</f>
        <v>49888100</v>
      </c>
      <c r="F75" s="91"/>
      <c r="G75" s="36"/>
      <c r="H75" s="66"/>
      <c r="I75" s="36"/>
    </row>
    <row r="76" spans="1:9" ht="15">
      <c r="A76" s="74" t="s">
        <v>161</v>
      </c>
      <c r="B76" s="83">
        <v>210</v>
      </c>
      <c r="C76" s="84" t="s">
        <v>197</v>
      </c>
      <c r="D76" s="67">
        <f t="shared" si="0"/>
        <v>48173100</v>
      </c>
      <c r="E76" s="67">
        <f>SUM(E77:E79)</f>
        <v>48173100</v>
      </c>
      <c r="F76" s="91"/>
      <c r="G76" s="36"/>
      <c r="H76" s="66"/>
      <c r="I76" s="36"/>
    </row>
    <row r="77" spans="1:9" ht="38.25">
      <c r="A77" s="40" t="s">
        <v>206</v>
      </c>
      <c r="B77" s="50">
        <v>211</v>
      </c>
      <c r="C77" s="69"/>
      <c r="D77" s="64">
        <f t="shared" si="0"/>
        <v>37145200</v>
      </c>
      <c r="E77" s="64">
        <v>37145200</v>
      </c>
      <c r="F77" s="91"/>
      <c r="G77" s="36"/>
      <c r="H77" s="66"/>
      <c r="I77" s="36"/>
    </row>
    <row r="78" spans="1:9" ht="25.5">
      <c r="A78" s="40" t="s">
        <v>204</v>
      </c>
      <c r="B78" s="50">
        <v>212</v>
      </c>
      <c r="C78" s="69"/>
      <c r="D78" s="64">
        <f t="shared" si="0"/>
        <v>3600</v>
      </c>
      <c r="E78" s="64">
        <v>3600</v>
      </c>
      <c r="F78" s="91"/>
      <c r="G78" s="36"/>
      <c r="H78" s="66"/>
      <c r="I78" s="36"/>
    </row>
    <row r="79" spans="1:9" ht="25.5">
      <c r="A79" s="40" t="s">
        <v>205</v>
      </c>
      <c r="B79" s="50">
        <v>213</v>
      </c>
      <c r="C79" s="69"/>
      <c r="D79" s="64">
        <f t="shared" si="0"/>
        <v>11024300</v>
      </c>
      <c r="E79" s="64">
        <v>11024300</v>
      </c>
      <c r="F79" s="91"/>
      <c r="G79" s="36"/>
      <c r="H79" s="66"/>
      <c r="I79" s="36"/>
    </row>
    <row r="80" spans="1:9" ht="15">
      <c r="A80" s="74" t="s">
        <v>97</v>
      </c>
      <c r="B80" s="83">
        <v>220</v>
      </c>
      <c r="C80" s="69"/>
      <c r="D80" s="64"/>
      <c r="E80" s="64"/>
      <c r="F80" s="91"/>
      <c r="G80" s="36"/>
      <c r="H80" s="66"/>
      <c r="I80" s="36"/>
    </row>
    <row r="81" spans="1:9" ht="15">
      <c r="A81" s="40" t="s">
        <v>2</v>
      </c>
      <c r="B81" s="50"/>
      <c r="C81" s="69"/>
      <c r="D81" s="64"/>
      <c r="E81" s="64"/>
      <c r="F81" s="91"/>
      <c r="G81" s="36"/>
      <c r="H81" s="66"/>
      <c r="I81" s="36"/>
    </row>
    <row r="82" spans="1:9" ht="15">
      <c r="A82" s="74" t="s">
        <v>98</v>
      </c>
      <c r="B82" s="83">
        <v>230</v>
      </c>
      <c r="C82" s="69"/>
      <c r="D82" s="64"/>
      <c r="E82" s="64"/>
      <c r="F82" s="91"/>
      <c r="G82" s="36"/>
      <c r="H82" s="66"/>
      <c r="I82" s="36"/>
    </row>
    <row r="83" spans="1:9" ht="15">
      <c r="A83" s="74" t="s">
        <v>99</v>
      </c>
      <c r="B83" s="83">
        <v>240</v>
      </c>
      <c r="C83" s="69"/>
      <c r="D83" s="64"/>
      <c r="E83" s="64"/>
      <c r="F83" s="91"/>
      <c r="G83" s="36"/>
      <c r="H83" s="66"/>
      <c r="I83" s="36"/>
    </row>
    <row r="84" spans="1:9" ht="25.5">
      <c r="A84" s="74" t="s">
        <v>100</v>
      </c>
      <c r="B84" s="83">
        <v>250</v>
      </c>
      <c r="C84" s="69"/>
      <c r="D84" s="64"/>
      <c r="E84" s="64"/>
      <c r="F84" s="91"/>
      <c r="G84" s="36"/>
      <c r="H84" s="66"/>
      <c r="I84" s="36"/>
    </row>
    <row r="85" spans="1:9" ht="15">
      <c r="A85" s="74" t="s">
        <v>101</v>
      </c>
      <c r="B85" s="83">
        <v>260</v>
      </c>
      <c r="C85" s="69" t="s">
        <v>95</v>
      </c>
      <c r="D85" s="67">
        <f t="shared" si="0"/>
        <v>1715000</v>
      </c>
      <c r="E85" s="67">
        <f>E86+E90+E95+E100</f>
        <v>1715000</v>
      </c>
      <c r="F85" s="91"/>
      <c r="G85" s="36"/>
      <c r="H85" s="66"/>
      <c r="I85" s="36"/>
    </row>
    <row r="86" spans="1:9" ht="15">
      <c r="A86" s="75" t="s">
        <v>207</v>
      </c>
      <c r="B86" s="80">
        <v>261</v>
      </c>
      <c r="C86" s="81" t="s">
        <v>198</v>
      </c>
      <c r="D86" s="77">
        <f t="shared" si="0"/>
        <v>288000</v>
      </c>
      <c r="E86" s="77">
        <f>SUM(E88:E89)</f>
        <v>288000</v>
      </c>
      <c r="F86" s="81"/>
      <c r="G86" s="82"/>
      <c r="H86" s="66"/>
      <c r="I86" s="36"/>
    </row>
    <row r="87" spans="1:9" ht="12" customHeight="1">
      <c r="A87" s="40" t="s">
        <v>2</v>
      </c>
      <c r="B87" s="80"/>
      <c r="C87" s="81"/>
      <c r="D87" s="64"/>
      <c r="E87" s="77"/>
      <c r="F87" s="81"/>
      <c r="G87" s="82"/>
      <c r="H87" s="66"/>
      <c r="I87" s="36"/>
    </row>
    <row r="88" spans="1:9" ht="30" customHeight="1">
      <c r="A88" s="73" t="s">
        <v>208</v>
      </c>
      <c r="B88" s="50"/>
      <c r="C88" s="69"/>
      <c r="D88" s="64">
        <f t="shared" si="0"/>
        <v>88000</v>
      </c>
      <c r="E88" s="64">
        <v>88000</v>
      </c>
      <c r="F88" s="91"/>
      <c r="G88" s="36"/>
      <c r="H88" s="66"/>
      <c r="I88" s="36"/>
    </row>
    <row r="89" spans="1:9" ht="57" customHeight="1">
      <c r="A89" s="73" t="s">
        <v>209</v>
      </c>
      <c r="B89" s="50"/>
      <c r="C89" s="69"/>
      <c r="D89" s="64">
        <f t="shared" si="0"/>
        <v>200000</v>
      </c>
      <c r="E89" s="64">
        <v>200000</v>
      </c>
      <c r="F89" s="91"/>
      <c r="G89" s="36"/>
      <c r="H89" s="66"/>
      <c r="I89" s="36"/>
    </row>
    <row r="90" spans="1:9" ht="15">
      <c r="A90" s="8" t="s">
        <v>210</v>
      </c>
      <c r="B90" s="80">
        <v>262</v>
      </c>
      <c r="C90" s="81" t="s">
        <v>198</v>
      </c>
      <c r="D90" s="77">
        <f t="shared" si="0"/>
        <v>115000</v>
      </c>
      <c r="E90" s="77">
        <f>SUM(E92:E94)</f>
        <v>115000</v>
      </c>
      <c r="F90" s="91"/>
      <c r="G90" s="36"/>
      <c r="H90" s="66"/>
      <c r="I90" s="36"/>
    </row>
    <row r="91" spans="1:9" ht="15">
      <c r="A91" s="40" t="s">
        <v>2</v>
      </c>
      <c r="B91" s="50"/>
      <c r="C91" s="69"/>
      <c r="D91" s="64"/>
      <c r="E91" s="64"/>
      <c r="F91" s="91"/>
      <c r="G91" s="36"/>
      <c r="H91" s="66"/>
      <c r="I91" s="36"/>
    </row>
    <row r="92" spans="1:9" ht="25.5">
      <c r="A92" s="73" t="s">
        <v>211</v>
      </c>
      <c r="B92" s="50"/>
      <c r="C92" s="69"/>
      <c r="D92" s="64">
        <f aca="true" t="shared" si="1" ref="D92:D143">SUM(E92:H92)</f>
        <v>10000</v>
      </c>
      <c r="E92" s="64">
        <v>10000</v>
      </c>
      <c r="F92" s="91"/>
      <c r="G92" s="36"/>
      <c r="H92" s="66"/>
      <c r="I92" s="36"/>
    </row>
    <row r="93" spans="1:9" ht="38.25">
      <c r="A93" s="73" t="s">
        <v>212</v>
      </c>
      <c r="B93" s="50"/>
      <c r="C93" s="69"/>
      <c r="D93" s="64">
        <f t="shared" si="1"/>
        <v>75000</v>
      </c>
      <c r="E93" s="64">
        <v>75000</v>
      </c>
      <c r="F93" s="91"/>
      <c r="G93" s="36"/>
      <c r="H93" s="66"/>
      <c r="I93" s="36"/>
    </row>
    <row r="94" spans="1:9" ht="25.5">
      <c r="A94" s="73" t="s">
        <v>213</v>
      </c>
      <c r="B94" s="50"/>
      <c r="C94" s="69"/>
      <c r="D94" s="64">
        <f t="shared" si="1"/>
        <v>30000</v>
      </c>
      <c r="E94" s="64">
        <v>30000</v>
      </c>
      <c r="F94" s="91"/>
      <c r="G94" s="36"/>
      <c r="H94" s="66"/>
      <c r="I94" s="36"/>
    </row>
    <row r="95" spans="1:9" ht="25.5">
      <c r="A95" s="76" t="s">
        <v>214</v>
      </c>
      <c r="B95" s="80">
        <v>263</v>
      </c>
      <c r="C95" s="81" t="s">
        <v>198</v>
      </c>
      <c r="D95" s="77">
        <f t="shared" si="1"/>
        <v>988000</v>
      </c>
      <c r="E95" s="77">
        <f>SUM(E97:E99)</f>
        <v>988000</v>
      </c>
      <c r="F95" s="91"/>
      <c r="G95" s="36"/>
      <c r="H95" s="66"/>
      <c r="I95" s="36"/>
    </row>
    <row r="96" spans="1:9" ht="15">
      <c r="A96" s="40" t="s">
        <v>2</v>
      </c>
      <c r="B96" s="50"/>
      <c r="C96" s="69"/>
      <c r="D96" s="64"/>
      <c r="E96" s="64"/>
      <c r="F96" s="91"/>
      <c r="G96" s="36"/>
      <c r="H96" s="66"/>
      <c r="I96" s="36"/>
    </row>
    <row r="97" spans="1:9" ht="34.5" customHeight="1">
      <c r="A97" s="40" t="s">
        <v>215</v>
      </c>
      <c r="B97" s="50"/>
      <c r="C97" s="69"/>
      <c r="D97" s="64">
        <f t="shared" si="1"/>
        <v>800000</v>
      </c>
      <c r="E97" s="64">
        <v>800000</v>
      </c>
      <c r="F97" s="91"/>
      <c r="G97" s="36"/>
      <c r="H97" s="66"/>
      <c r="I97" s="36"/>
    </row>
    <row r="98" spans="1:9" ht="25.5">
      <c r="A98" s="40" t="s">
        <v>216</v>
      </c>
      <c r="B98" s="50"/>
      <c r="C98" s="69"/>
      <c r="D98" s="64">
        <f t="shared" si="1"/>
        <v>88000</v>
      </c>
      <c r="E98" s="64">
        <v>88000</v>
      </c>
      <c r="F98" s="91"/>
      <c r="G98" s="36"/>
      <c r="H98" s="66"/>
      <c r="I98" s="36"/>
    </row>
    <row r="99" spans="1:9" ht="38.25">
      <c r="A99" s="40" t="s">
        <v>217</v>
      </c>
      <c r="B99" s="50"/>
      <c r="C99" s="69"/>
      <c r="D99" s="64">
        <f t="shared" si="1"/>
        <v>100000</v>
      </c>
      <c r="E99" s="64">
        <v>100000</v>
      </c>
      <c r="F99" s="91"/>
      <c r="G99" s="36"/>
      <c r="H99" s="66"/>
      <c r="I99" s="36"/>
    </row>
    <row r="100" spans="1:9" ht="25.5">
      <c r="A100" s="8" t="s">
        <v>218</v>
      </c>
      <c r="B100" s="80">
        <v>264</v>
      </c>
      <c r="C100" s="81" t="s">
        <v>198</v>
      </c>
      <c r="D100" s="77">
        <f t="shared" si="1"/>
        <v>324000</v>
      </c>
      <c r="E100" s="77">
        <f>SUM(E102:E103)</f>
        <v>324000</v>
      </c>
      <c r="F100" s="91"/>
      <c r="G100" s="36"/>
      <c r="H100" s="66"/>
      <c r="I100" s="36"/>
    </row>
    <row r="101" spans="1:9" ht="15">
      <c r="A101" s="7" t="s">
        <v>2</v>
      </c>
      <c r="B101" s="50"/>
      <c r="C101" s="69"/>
      <c r="D101" s="64"/>
      <c r="E101" s="64"/>
      <c r="F101" s="91"/>
      <c r="G101" s="36"/>
      <c r="H101" s="66"/>
      <c r="I101" s="36"/>
    </row>
    <row r="102" spans="1:9" ht="39.75" customHeight="1">
      <c r="A102" s="40" t="s">
        <v>219</v>
      </c>
      <c r="B102" s="50"/>
      <c r="C102" s="69"/>
      <c r="D102" s="64">
        <f t="shared" si="1"/>
        <v>174000</v>
      </c>
      <c r="E102" s="64">
        <v>174000</v>
      </c>
      <c r="F102" s="91"/>
      <c r="G102" s="36"/>
      <c r="H102" s="66"/>
      <c r="I102" s="36"/>
    </row>
    <row r="103" spans="1:9" ht="25.5">
      <c r="A103" s="40" t="s">
        <v>220</v>
      </c>
      <c r="B103" s="50"/>
      <c r="C103" s="69"/>
      <c r="D103" s="64">
        <f t="shared" si="1"/>
        <v>150000</v>
      </c>
      <c r="E103" s="64">
        <v>150000</v>
      </c>
      <c r="F103" s="91"/>
      <c r="G103" s="36"/>
      <c r="H103" s="66"/>
      <c r="I103" s="36"/>
    </row>
    <row r="104" spans="1:9" ht="94.5">
      <c r="A104" s="109" t="s">
        <v>26</v>
      </c>
      <c r="B104" s="50"/>
      <c r="C104" s="69"/>
      <c r="D104" s="101">
        <f t="shared" si="1"/>
        <v>10563090.7</v>
      </c>
      <c r="E104" s="110"/>
      <c r="F104" s="103"/>
      <c r="G104" s="106"/>
      <c r="H104" s="101">
        <f>H105+H110+H115</f>
        <v>10563090.7</v>
      </c>
      <c r="I104" s="36"/>
    </row>
    <row r="105" spans="1:10" ht="15">
      <c r="A105" s="74" t="s">
        <v>161</v>
      </c>
      <c r="B105" s="83">
        <v>210</v>
      </c>
      <c r="C105" s="69"/>
      <c r="D105" s="67">
        <f t="shared" si="1"/>
        <v>7763790.7</v>
      </c>
      <c r="E105" s="64"/>
      <c r="F105" s="91"/>
      <c r="G105" s="36"/>
      <c r="H105" s="67">
        <f>SUM(H106:H107)</f>
        <v>7763790.7</v>
      </c>
      <c r="I105" s="51"/>
      <c r="J105" s="36">
        <v>507733.32</v>
      </c>
    </row>
    <row r="106" spans="1:10" ht="38.25">
      <c r="A106" s="40" t="s">
        <v>206</v>
      </c>
      <c r="B106" s="50">
        <v>211</v>
      </c>
      <c r="C106" s="69"/>
      <c r="D106" s="64">
        <f t="shared" si="1"/>
        <v>5962973</v>
      </c>
      <c r="E106" s="64"/>
      <c r="F106" s="91"/>
      <c r="G106" s="36"/>
      <c r="H106" s="64">
        <v>5962973</v>
      </c>
      <c r="I106" s="51"/>
      <c r="J106" s="36">
        <v>389964.26</v>
      </c>
    </row>
    <row r="107" spans="1:10" ht="25.5">
      <c r="A107" s="40" t="s">
        <v>205</v>
      </c>
      <c r="B107" s="50">
        <v>213</v>
      </c>
      <c r="C107" s="69"/>
      <c r="D107" s="64">
        <f t="shared" si="1"/>
        <v>1800817.7</v>
      </c>
      <c r="E107" s="64"/>
      <c r="F107" s="91"/>
      <c r="G107" s="36"/>
      <c r="H107" s="64">
        <v>1800817.7</v>
      </c>
      <c r="I107" s="51"/>
      <c r="J107" s="36">
        <v>117769.06</v>
      </c>
    </row>
    <row r="108" spans="1:9" ht="15">
      <c r="A108" s="74" t="s">
        <v>97</v>
      </c>
      <c r="B108" s="83">
        <v>220</v>
      </c>
      <c r="C108" s="69"/>
      <c r="D108" s="64"/>
      <c r="E108" s="64"/>
      <c r="F108" s="91"/>
      <c r="G108" s="36"/>
      <c r="H108" s="64"/>
      <c r="I108" s="36"/>
    </row>
    <row r="109" spans="1:9" ht="15">
      <c r="A109" s="40" t="s">
        <v>2</v>
      </c>
      <c r="B109" s="50"/>
      <c r="C109" s="69"/>
      <c r="D109" s="64"/>
      <c r="E109" s="64"/>
      <c r="F109" s="91"/>
      <c r="G109" s="36"/>
      <c r="H109" s="64"/>
      <c r="I109" s="36"/>
    </row>
    <row r="110" spans="1:9" ht="15">
      <c r="A110" s="74" t="s">
        <v>98</v>
      </c>
      <c r="B110" s="83">
        <v>230</v>
      </c>
      <c r="C110" s="84"/>
      <c r="D110" s="67">
        <f t="shared" si="1"/>
        <v>518000</v>
      </c>
      <c r="E110" s="67"/>
      <c r="F110" s="84"/>
      <c r="G110" s="85"/>
      <c r="H110" s="67">
        <f>H112</f>
        <v>518000</v>
      </c>
      <c r="I110" s="36"/>
    </row>
    <row r="111" spans="1:9" ht="15">
      <c r="A111" s="40" t="s">
        <v>2</v>
      </c>
      <c r="B111" s="50"/>
      <c r="C111" s="69"/>
      <c r="D111" s="64"/>
      <c r="E111" s="64"/>
      <c r="F111" s="91"/>
      <c r="G111" s="36"/>
      <c r="H111" s="64"/>
      <c r="I111" s="36"/>
    </row>
    <row r="112" spans="1:9" ht="15">
      <c r="A112" s="40" t="s">
        <v>221</v>
      </c>
      <c r="B112" s="50">
        <v>231</v>
      </c>
      <c r="C112" s="69"/>
      <c r="D112" s="64">
        <f t="shared" si="1"/>
        <v>518000</v>
      </c>
      <c r="E112" s="64"/>
      <c r="F112" s="91"/>
      <c r="G112" s="36"/>
      <c r="H112" s="64">
        <v>518000</v>
      </c>
      <c r="I112" s="36"/>
    </row>
    <row r="113" spans="1:9" ht="15">
      <c r="A113" s="74" t="s">
        <v>99</v>
      </c>
      <c r="B113" s="83">
        <v>240</v>
      </c>
      <c r="C113" s="69"/>
      <c r="D113" s="64"/>
      <c r="E113" s="64"/>
      <c r="F113" s="91"/>
      <c r="G113" s="36"/>
      <c r="H113" s="64"/>
      <c r="I113" s="36"/>
    </row>
    <row r="114" spans="1:9" ht="25.5">
      <c r="A114" s="74" t="s">
        <v>100</v>
      </c>
      <c r="B114" s="83">
        <v>250</v>
      </c>
      <c r="C114" s="69"/>
      <c r="D114" s="64"/>
      <c r="E114" s="64"/>
      <c r="F114" s="91"/>
      <c r="G114" s="36"/>
      <c r="H114" s="64"/>
      <c r="I114" s="36"/>
    </row>
    <row r="115" spans="1:11" ht="15">
      <c r="A115" s="74" t="s">
        <v>101</v>
      </c>
      <c r="B115" s="83">
        <v>260</v>
      </c>
      <c r="C115" s="69"/>
      <c r="D115" s="67">
        <f t="shared" si="1"/>
        <v>2281300</v>
      </c>
      <c r="E115" s="64"/>
      <c r="F115" s="91"/>
      <c r="G115" s="36"/>
      <c r="H115" s="67">
        <f>H116+H119+H122+H125+H129+H138+H141</f>
        <v>2281300</v>
      </c>
      <c r="J115" s="36">
        <v>-507733.32</v>
      </c>
      <c r="K115" s="4" t="s">
        <v>255</v>
      </c>
    </row>
    <row r="116" spans="1:9" ht="15">
      <c r="A116" s="75" t="s">
        <v>207</v>
      </c>
      <c r="B116" s="80">
        <v>261</v>
      </c>
      <c r="C116" s="69"/>
      <c r="D116" s="77">
        <f t="shared" si="1"/>
        <v>2000</v>
      </c>
      <c r="E116" s="64"/>
      <c r="F116" s="91"/>
      <c r="G116" s="36"/>
      <c r="H116" s="77">
        <f>H118</f>
        <v>2000</v>
      </c>
      <c r="I116" s="36"/>
    </row>
    <row r="117" spans="1:9" ht="15">
      <c r="A117" s="40" t="s">
        <v>2</v>
      </c>
      <c r="B117" s="50"/>
      <c r="C117" s="69"/>
      <c r="D117" s="64"/>
      <c r="E117" s="64"/>
      <c r="F117" s="91"/>
      <c r="G117" s="36"/>
      <c r="H117" s="64"/>
      <c r="I117" s="36"/>
    </row>
    <row r="118" spans="1:9" ht="15">
      <c r="A118" s="73" t="s">
        <v>222</v>
      </c>
      <c r="B118" s="50"/>
      <c r="C118" s="69"/>
      <c r="D118" s="64">
        <f t="shared" si="1"/>
        <v>2000</v>
      </c>
      <c r="E118" s="64"/>
      <c r="F118" s="91"/>
      <c r="G118" s="36"/>
      <c r="H118" s="64">
        <v>2000</v>
      </c>
      <c r="I118" s="36"/>
    </row>
    <row r="119" spans="1:9" ht="15">
      <c r="A119" s="75" t="s">
        <v>223</v>
      </c>
      <c r="B119" s="80">
        <v>262</v>
      </c>
      <c r="C119" s="69"/>
      <c r="D119" s="77">
        <f t="shared" si="1"/>
        <v>261500</v>
      </c>
      <c r="E119" s="64"/>
      <c r="F119" s="91"/>
      <c r="G119" s="36"/>
      <c r="H119" s="77">
        <f>H121</f>
        <v>261500</v>
      </c>
      <c r="I119" s="36"/>
    </row>
    <row r="120" spans="1:9" ht="15">
      <c r="A120" s="40" t="s">
        <v>2</v>
      </c>
      <c r="B120" s="50"/>
      <c r="C120" s="69"/>
      <c r="D120" s="64"/>
      <c r="E120" s="64"/>
      <c r="F120" s="91"/>
      <c r="G120" s="36"/>
      <c r="H120" s="64"/>
      <c r="I120" s="36"/>
    </row>
    <row r="121" spans="1:9" ht="25.5">
      <c r="A121" s="40" t="s">
        <v>27</v>
      </c>
      <c r="B121" s="50"/>
      <c r="C121" s="69"/>
      <c r="D121" s="64">
        <f t="shared" si="1"/>
        <v>261500</v>
      </c>
      <c r="E121" s="64"/>
      <c r="F121" s="91"/>
      <c r="G121" s="36"/>
      <c r="H121" s="64">
        <v>261500</v>
      </c>
      <c r="I121" s="36"/>
    </row>
    <row r="122" spans="1:9" ht="25.5">
      <c r="A122" s="76" t="s">
        <v>225</v>
      </c>
      <c r="B122" s="80">
        <v>263</v>
      </c>
      <c r="C122" s="69"/>
      <c r="D122" s="77">
        <f t="shared" si="1"/>
        <v>46000</v>
      </c>
      <c r="E122" s="64"/>
      <c r="F122" s="91"/>
      <c r="G122" s="36"/>
      <c r="H122" s="77">
        <f>H124</f>
        <v>46000</v>
      </c>
      <c r="I122" s="36"/>
    </row>
    <row r="123" spans="1:9" ht="15">
      <c r="A123" s="73" t="s">
        <v>2</v>
      </c>
      <c r="B123" s="50"/>
      <c r="C123" s="69"/>
      <c r="D123" s="64"/>
      <c r="E123" s="64"/>
      <c r="F123" s="91"/>
      <c r="G123" s="36"/>
      <c r="H123" s="64"/>
      <c r="I123" s="36"/>
    </row>
    <row r="124" spans="1:9" ht="25.5">
      <c r="A124" s="73" t="s">
        <v>226</v>
      </c>
      <c r="B124" s="50"/>
      <c r="C124" s="69"/>
      <c r="D124" s="64">
        <f t="shared" si="1"/>
        <v>46000</v>
      </c>
      <c r="E124" s="64"/>
      <c r="F124" s="91"/>
      <c r="G124" s="36"/>
      <c r="H124" s="64">
        <v>46000</v>
      </c>
      <c r="I124" s="36"/>
    </row>
    <row r="125" spans="1:9" ht="25.5">
      <c r="A125" s="76" t="s">
        <v>194</v>
      </c>
      <c r="B125" s="80">
        <v>264</v>
      </c>
      <c r="C125" s="69"/>
      <c r="D125" s="77">
        <f t="shared" si="1"/>
        <v>535300</v>
      </c>
      <c r="E125" s="64"/>
      <c r="F125" s="91"/>
      <c r="G125" s="36"/>
      <c r="H125" s="77">
        <f>SUM(H127:H128)</f>
        <v>535300</v>
      </c>
      <c r="I125" s="36"/>
    </row>
    <row r="126" spans="1:9" ht="15">
      <c r="A126" s="73" t="s">
        <v>2</v>
      </c>
      <c r="B126" s="50"/>
      <c r="C126" s="69"/>
      <c r="D126" s="64"/>
      <c r="E126" s="64"/>
      <c r="F126" s="91"/>
      <c r="G126" s="36"/>
      <c r="H126" s="64"/>
      <c r="I126" s="36"/>
    </row>
    <row r="127" spans="1:9" ht="32.25" customHeight="1">
      <c r="A127" s="73" t="s">
        <v>230</v>
      </c>
      <c r="B127" s="50"/>
      <c r="C127" s="69"/>
      <c r="D127" s="64">
        <f t="shared" si="1"/>
        <v>89000</v>
      </c>
      <c r="E127" s="64"/>
      <c r="F127" s="91"/>
      <c r="G127" s="36"/>
      <c r="H127" s="64">
        <v>89000</v>
      </c>
      <c r="I127" s="36"/>
    </row>
    <row r="128" spans="1:10" ht="25.5">
      <c r="A128" s="73" t="s">
        <v>231</v>
      </c>
      <c r="B128" s="50"/>
      <c r="C128" s="69"/>
      <c r="D128" s="64">
        <f t="shared" si="1"/>
        <v>446300</v>
      </c>
      <c r="E128" s="64"/>
      <c r="F128" s="91"/>
      <c r="G128" s="36"/>
      <c r="H128" s="64">
        <v>446300</v>
      </c>
      <c r="J128" s="36">
        <v>-507733.32</v>
      </c>
    </row>
    <row r="129" spans="1:9" ht="21" customHeight="1">
      <c r="A129" s="76" t="s">
        <v>224</v>
      </c>
      <c r="B129" s="80">
        <v>265</v>
      </c>
      <c r="C129" s="69"/>
      <c r="D129" s="77">
        <f t="shared" si="1"/>
        <v>1082500</v>
      </c>
      <c r="E129" s="64"/>
      <c r="F129" s="91"/>
      <c r="G129" s="36"/>
      <c r="H129" s="77">
        <f>SUM(H130:H137)</f>
        <v>1082500</v>
      </c>
      <c r="I129" s="36"/>
    </row>
    <row r="130" spans="1:9" ht="30" customHeight="1">
      <c r="A130" s="7" t="s">
        <v>232</v>
      </c>
      <c r="B130" s="80"/>
      <c r="C130" s="86"/>
      <c r="D130" s="64">
        <f t="shared" si="1"/>
        <v>7000</v>
      </c>
      <c r="E130" s="64"/>
      <c r="F130" s="91"/>
      <c r="G130" s="36"/>
      <c r="H130" s="87">
        <v>7000</v>
      </c>
      <c r="I130" s="36"/>
    </row>
    <row r="131" spans="1:9" ht="51">
      <c r="A131" s="7" t="s">
        <v>233</v>
      </c>
      <c r="B131" s="80"/>
      <c r="C131" s="86"/>
      <c r="D131" s="64">
        <f t="shared" si="1"/>
        <v>229500</v>
      </c>
      <c r="E131" s="64"/>
      <c r="F131" s="91"/>
      <c r="G131" s="36"/>
      <c r="H131" s="87">
        <v>229500</v>
      </c>
      <c r="I131" s="36"/>
    </row>
    <row r="132" spans="1:9" ht="25.5">
      <c r="A132" s="7" t="s">
        <v>234</v>
      </c>
      <c r="B132" s="80"/>
      <c r="C132" s="86"/>
      <c r="D132" s="64">
        <f t="shared" si="1"/>
        <v>226700</v>
      </c>
      <c r="E132" s="64"/>
      <c r="F132" s="91"/>
      <c r="G132" s="36"/>
      <c r="H132" s="88">
        <v>226700</v>
      </c>
      <c r="I132" s="36"/>
    </row>
    <row r="133" spans="1:9" ht="63.75">
      <c r="A133" s="7" t="s">
        <v>235</v>
      </c>
      <c r="B133" s="80"/>
      <c r="C133" s="86"/>
      <c r="D133" s="64">
        <f t="shared" si="1"/>
        <v>40000</v>
      </c>
      <c r="E133" s="64"/>
      <c r="F133" s="91"/>
      <c r="G133" s="36"/>
      <c r="H133" s="88">
        <v>40000</v>
      </c>
      <c r="I133" s="36"/>
    </row>
    <row r="134" spans="1:9" ht="25.5">
      <c r="A134" s="7" t="s">
        <v>236</v>
      </c>
      <c r="B134" s="80"/>
      <c r="C134" s="86"/>
      <c r="D134" s="64">
        <f t="shared" si="1"/>
        <v>243000</v>
      </c>
      <c r="E134" s="64"/>
      <c r="F134" s="91"/>
      <c r="G134" s="36"/>
      <c r="H134" s="88">
        <v>243000</v>
      </c>
      <c r="I134" s="36"/>
    </row>
    <row r="135" spans="1:9" ht="25.5">
      <c r="A135" s="7" t="s">
        <v>237</v>
      </c>
      <c r="B135" s="80"/>
      <c r="C135" s="86"/>
      <c r="D135" s="64">
        <f t="shared" si="1"/>
        <v>175000</v>
      </c>
      <c r="E135" s="64"/>
      <c r="F135" s="91"/>
      <c r="G135" s="36"/>
      <c r="H135" s="88">
        <v>175000</v>
      </c>
      <c r="I135" s="36"/>
    </row>
    <row r="136" spans="1:9" ht="38.25">
      <c r="A136" s="7" t="s">
        <v>238</v>
      </c>
      <c r="B136" s="80"/>
      <c r="C136" s="86"/>
      <c r="D136" s="64">
        <f t="shared" si="1"/>
        <v>85000</v>
      </c>
      <c r="E136" s="64"/>
      <c r="F136" s="91"/>
      <c r="G136" s="36"/>
      <c r="H136" s="88">
        <v>85000</v>
      </c>
      <c r="I136" s="36"/>
    </row>
    <row r="137" spans="1:9" ht="25.5">
      <c r="A137" s="7" t="s">
        <v>239</v>
      </c>
      <c r="B137" s="80"/>
      <c r="C137" s="86"/>
      <c r="D137" s="64">
        <f t="shared" si="1"/>
        <v>76300</v>
      </c>
      <c r="E137" s="64"/>
      <c r="F137" s="91"/>
      <c r="G137" s="36"/>
      <c r="H137" s="88">
        <v>76300</v>
      </c>
      <c r="I137" s="36"/>
    </row>
    <row r="138" spans="1:9" ht="25.5">
      <c r="A138" s="76" t="s">
        <v>227</v>
      </c>
      <c r="B138" s="80">
        <v>266</v>
      </c>
      <c r="C138" s="69"/>
      <c r="D138" s="77">
        <f t="shared" si="1"/>
        <v>154000</v>
      </c>
      <c r="E138" s="64"/>
      <c r="F138" s="91"/>
      <c r="G138" s="36"/>
      <c r="H138" s="77">
        <f>H140</f>
        <v>154000</v>
      </c>
      <c r="I138" s="36"/>
    </row>
    <row r="139" spans="1:9" ht="15">
      <c r="A139" s="73" t="s">
        <v>2</v>
      </c>
      <c r="B139" s="50"/>
      <c r="C139" s="69"/>
      <c r="D139" s="64">
        <f t="shared" si="1"/>
        <v>0</v>
      </c>
      <c r="E139" s="64"/>
      <c r="F139" s="91"/>
      <c r="G139" s="36"/>
      <c r="H139" s="64"/>
      <c r="I139" s="36"/>
    </row>
    <row r="140" spans="1:9" ht="15">
      <c r="A140" s="73" t="s">
        <v>28</v>
      </c>
      <c r="B140" s="50"/>
      <c r="C140" s="69"/>
      <c r="D140" s="64">
        <f t="shared" si="1"/>
        <v>154000</v>
      </c>
      <c r="E140" s="64"/>
      <c r="F140" s="91"/>
      <c r="G140" s="36"/>
      <c r="H140" s="64">
        <v>154000</v>
      </c>
      <c r="I140" s="36"/>
    </row>
    <row r="141" spans="1:9" ht="25.5">
      <c r="A141" s="76" t="s">
        <v>228</v>
      </c>
      <c r="B141" s="80">
        <v>267</v>
      </c>
      <c r="C141" s="69"/>
      <c r="D141" s="77">
        <f t="shared" si="1"/>
        <v>200000</v>
      </c>
      <c r="E141" s="64"/>
      <c r="F141" s="91"/>
      <c r="G141" s="36"/>
      <c r="H141" s="77">
        <f>H143</f>
        <v>200000</v>
      </c>
      <c r="I141" s="36"/>
    </row>
    <row r="142" spans="1:9" ht="15">
      <c r="A142" s="73" t="s">
        <v>2</v>
      </c>
      <c r="B142" s="50"/>
      <c r="C142" s="69"/>
      <c r="D142" s="64"/>
      <c r="E142" s="64"/>
      <c r="F142" s="91"/>
      <c r="G142" s="36"/>
      <c r="H142" s="64"/>
      <c r="I142" s="36"/>
    </row>
    <row r="143" spans="1:9" ht="25.5">
      <c r="A143" s="73" t="s">
        <v>229</v>
      </c>
      <c r="B143" s="50"/>
      <c r="C143" s="69"/>
      <c r="D143" s="64">
        <f t="shared" si="1"/>
        <v>200000</v>
      </c>
      <c r="E143" s="64"/>
      <c r="F143" s="91"/>
      <c r="G143" s="36"/>
      <c r="H143" s="64">
        <v>200000</v>
      </c>
      <c r="I143" s="36"/>
    </row>
    <row r="144" spans="1:9" ht="47.25">
      <c r="A144" s="109" t="s">
        <v>256</v>
      </c>
      <c r="B144" s="111"/>
      <c r="C144" s="103"/>
      <c r="D144" s="112">
        <f>D145</f>
        <v>95900</v>
      </c>
      <c r="E144" s="113"/>
      <c r="F144" s="114"/>
      <c r="G144" s="115"/>
      <c r="H144" s="112">
        <f>H145</f>
        <v>95900</v>
      </c>
      <c r="I144" s="106"/>
    </row>
    <row r="145" spans="1:9" ht="15">
      <c r="A145" s="72" t="s">
        <v>101</v>
      </c>
      <c r="B145" s="80">
        <v>260</v>
      </c>
      <c r="C145" s="99"/>
      <c r="D145" s="64">
        <f>SUM(E145:H145)</f>
        <v>95900</v>
      </c>
      <c r="E145" s="64"/>
      <c r="F145" s="99"/>
      <c r="G145" s="36"/>
      <c r="H145" s="77">
        <f>H147</f>
        <v>95900</v>
      </c>
      <c r="I145" s="36"/>
    </row>
    <row r="146" spans="1:9" ht="25.5">
      <c r="A146" s="76" t="s">
        <v>240</v>
      </c>
      <c r="B146" s="80"/>
      <c r="C146" s="99"/>
      <c r="D146" s="64">
        <f>SUM(E148:H148)</f>
        <v>0</v>
      </c>
      <c r="E146" s="64"/>
      <c r="F146" s="99"/>
      <c r="G146" s="36"/>
      <c r="H146" s="77"/>
      <c r="I146" s="36"/>
    </row>
    <row r="147" spans="1:9" ht="25.5">
      <c r="A147" s="73" t="s">
        <v>241</v>
      </c>
      <c r="B147" s="50"/>
      <c r="C147" s="69"/>
      <c r="D147" s="64">
        <f>H147</f>
        <v>95900</v>
      </c>
      <c r="E147" s="64"/>
      <c r="F147" s="91"/>
      <c r="G147" s="36"/>
      <c r="H147" s="64">
        <v>95900</v>
      </c>
      <c r="I147" s="36"/>
    </row>
    <row r="148" spans="1:9" ht="15">
      <c r="A148" s="7"/>
      <c r="B148" s="50"/>
      <c r="C148" s="69"/>
      <c r="D148" s="66"/>
      <c r="E148" s="66"/>
      <c r="F148" s="36"/>
      <c r="G148" s="36"/>
      <c r="H148" s="64"/>
      <c r="I148" s="36"/>
    </row>
    <row r="149" spans="1:9" ht="15.75" customHeight="1">
      <c r="A149" s="40" t="s">
        <v>102</v>
      </c>
      <c r="B149" s="50">
        <v>300</v>
      </c>
      <c r="C149" s="33" t="s">
        <v>95</v>
      </c>
      <c r="D149" s="66"/>
      <c r="E149" s="66"/>
      <c r="F149" s="36"/>
      <c r="G149" s="36"/>
      <c r="H149" s="67"/>
      <c r="I149" s="36"/>
    </row>
    <row r="150" spans="1:9" ht="25.5">
      <c r="A150" s="40" t="s">
        <v>103</v>
      </c>
      <c r="B150" s="50">
        <v>310</v>
      </c>
      <c r="C150" s="36"/>
      <c r="D150" s="66"/>
      <c r="E150" s="66"/>
      <c r="F150" s="36"/>
      <c r="G150" s="36"/>
      <c r="H150" s="68"/>
      <c r="I150" s="36"/>
    </row>
    <row r="151" spans="1:9" ht="15">
      <c r="A151" s="40" t="s">
        <v>104</v>
      </c>
      <c r="B151" s="50">
        <v>320</v>
      </c>
      <c r="C151" s="36"/>
      <c r="D151" s="66"/>
      <c r="E151" s="66"/>
      <c r="F151" s="36"/>
      <c r="G151" s="36"/>
      <c r="H151" s="36"/>
      <c r="I151" s="36"/>
    </row>
    <row r="152" spans="1:9" ht="15">
      <c r="A152" s="40" t="s">
        <v>105</v>
      </c>
      <c r="B152" s="50">
        <v>400</v>
      </c>
      <c r="C152" s="36"/>
      <c r="D152" s="66"/>
      <c r="E152" s="66"/>
      <c r="F152" s="36"/>
      <c r="G152" s="36"/>
      <c r="H152" s="36"/>
      <c r="I152" s="36"/>
    </row>
    <row r="153" spans="1:9" ht="25.5">
      <c r="A153" s="40" t="s">
        <v>106</v>
      </c>
      <c r="B153" s="50">
        <v>410</v>
      </c>
      <c r="C153" s="36"/>
      <c r="D153" s="66"/>
      <c r="E153" s="66"/>
      <c r="F153" s="36"/>
      <c r="G153" s="36"/>
      <c r="H153" s="36"/>
      <c r="I153" s="36"/>
    </row>
    <row r="154" spans="1:9" ht="15">
      <c r="A154" s="40" t="s">
        <v>107</v>
      </c>
      <c r="B154" s="50">
        <v>420</v>
      </c>
      <c r="C154" s="36"/>
      <c r="D154" s="66"/>
      <c r="E154" s="66"/>
      <c r="F154" s="36"/>
      <c r="G154" s="36"/>
      <c r="H154" s="36"/>
      <c r="I154" s="36"/>
    </row>
    <row r="155" spans="1:9" ht="15">
      <c r="A155" s="40" t="s">
        <v>108</v>
      </c>
      <c r="B155" s="50">
        <v>500</v>
      </c>
      <c r="C155" s="33" t="s">
        <v>95</v>
      </c>
      <c r="D155" s="64">
        <v>1155192.7</v>
      </c>
      <c r="E155" s="66"/>
      <c r="F155" s="64">
        <f>F157</f>
        <v>4402</v>
      </c>
      <c r="G155" s="36"/>
      <c r="H155" s="64">
        <f>H24-H11</f>
        <v>1150790.6999999993</v>
      </c>
      <c r="I155" s="36"/>
    </row>
    <row r="156" spans="1:9" ht="15">
      <c r="A156" s="98" t="s">
        <v>253</v>
      </c>
      <c r="B156" s="50"/>
      <c r="C156" s="97"/>
      <c r="D156" s="64">
        <v>1150790.7</v>
      </c>
      <c r="E156" s="66"/>
      <c r="F156" s="64"/>
      <c r="G156" s="36"/>
      <c r="H156" s="64">
        <v>1150790.7</v>
      </c>
      <c r="I156" s="36"/>
    </row>
    <row r="157" spans="1:9" ht="15">
      <c r="A157" s="98" t="s">
        <v>254</v>
      </c>
      <c r="B157" s="50"/>
      <c r="C157" s="97"/>
      <c r="D157" s="64">
        <v>4402</v>
      </c>
      <c r="E157" s="66"/>
      <c r="F157" s="64">
        <v>4402</v>
      </c>
      <c r="G157" s="36"/>
      <c r="H157" s="36"/>
      <c r="I157" s="36"/>
    </row>
    <row r="158" spans="1:9" ht="15">
      <c r="A158" s="40" t="s">
        <v>109</v>
      </c>
      <c r="B158" s="50">
        <v>600</v>
      </c>
      <c r="C158" s="33" t="s">
        <v>95</v>
      </c>
      <c r="D158" s="66"/>
      <c r="E158" s="66"/>
      <c r="F158" s="36"/>
      <c r="G158" s="36"/>
      <c r="H158" s="36"/>
      <c r="I158" s="36"/>
    </row>
    <row r="159" ht="15">
      <c r="A159" s="37"/>
    </row>
    <row r="160" ht="15">
      <c r="A160" s="37"/>
    </row>
    <row r="161" ht="15">
      <c r="A161" s="37"/>
    </row>
    <row r="162" ht="15">
      <c r="A162" s="37"/>
    </row>
    <row r="163" ht="15">
      <c r="A163" s="37"/>
    </row>
    <row r="164" ht="15">
      <c r="A164" s="37"/>
    </row>
    <row r="165" ht="15">
      <c r="A165" s="37"/>
    </row>
    <row r="166" ht="15">
      <c r="A166" s="37"/>
    </row>
    <row r="167" ht="15">
      <c r="A167" s="37"/>
    </row>
    <row r="168" ht="15">
      <c r="A168" s="37"/>
    </row>
    <row r="169" ht="15">
      <c r="A169" s="37"/>
    </row>
    <row r="170" ht="15">
      <c r="A170" s="37"/>
    </row>
    <row r="171" ht="15">
      <c r="A171" s="37"/>
    </row>
    <row r="172" ht="15">
      <c r="A172" s="37"/>
    </row>
    <row r="173" ht="15">
      <c r="A173" s="37"/>
    </row>
    <row r="174" ht="15">
      <c r="A174" s="37"/>
    </row>
    <row r="175" ht="15">
      <c r="A175" s="37"/>
    </row>
    <row r="176" ht="15">
      <c r="A176" s="37"/>
    </row>
    <row r="177" ht="15">
      <c r="A177" s="37"/>
    </row>
    <row r="178" ht="15">
      <c r="A178" s="37"/>
    </row>
    <row r="179" ht="15">
      <c r="A179" s="37"/>
    </row>
    <row r="180" ht="15">
      <c r="A180" s="37"/>
    </row>
    <row r="181" ht="15">
      <c r="A181" s="30"/>
    </row>
    <row r="182" ht="15">
      <c r="A182" s="30"/>
    </row>
    <row r="183" ht="15">
      <c r="A183" s="30"/>
    </row>
    <row r="184" ht="15">
      <c r="A184" s="30"/>
    </row>
    <row r="185" ht="15">
      <c r="A185" s="30"/>
    </row>
    <row r="186" ht="15">
      <c r="A186" s="30"/>
    </row>
    <row r="187" ht="15">
      <c r="A187" s="30"/>
    </row>
    <row r="188" ht="15">
      <c r="A188" s="30"/>
    </row>
  </sheetData>
  <sheetProtection/>
  <mergeCells count="13">
    <mergeCell ref="F7:F9"/>
    <mergeCell ref="G7:G9"/>
    <mergeCell ref="H7:I8"/>
    <mergeCell ref="A1:I1"/>
    <mergeCell ref="D5:I5"/>
    <mergeCell ref="C5:C9"/>
    <mergeCell ref="B5:B9"/>
    <mergeCell ref="A5:A9"/>
    <mergeCell ref="E6:I6"/>
    <mergeCell ref="C3:F3"/>
    <mergeCell ref="C2:F2"/>
    <mergeCell ref="D6:D9"/>
    <mergeCell ref="E7:E9"/>
  </mergeCells>
  <printOptions/>
  <pageMargins left="0.2755905511811024" right="0.2755905511811024" top="0.5905511811023623" bottom="0.2755905511811024" header="0.11811023622047245" footer="0.11811023622047245"/>
  <pageSetup horizontalDpi="600" verticalDpi="600" orientation="landscape" paperSize="9" r:id="rId1"/>
  <rowBreaks count="3" manualBreakCount="3">
    <brk id="26" max="255" man="1"/>
    <brk id="78" max="8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I15" sqref="I15"/>
    </sheetView>
  </sheetViews>
  <sheetFormatPr defaultColWidth="8.8515625" defaultRowHeight="15"/>
  <cols>
    <col min="1" max="1" width="17.28125" style="4" customWidth="1"/>
    <col min="2" max="2" width="6.28125" style="4" customWidth="1"/>
    <col min="3" max="3" width="7.28125" style="4" customWidth="1"/>
    <col min="4" max="4" width="12.421875" style="4" customWidth="1"/>
    <col min="5" max="5" width="12.7109375" style="4" customWidth="1"/>
    <col min="6" max="6" width="12.57421875" style="4" customWidth="1"/>
    <col min="7" max="7" width="13.140625" style="4" customWidth="1"/>
    <col min="8" max="8" width="12.57421875" style="4" customWidth="1"/>
    <col min="9" max="9" width="13.421875" style="4" customWidth="1"/>
    <col min="10" max="10" width="10.421875" style="4" customWidth="1"/>
    <col min="11" max="11" width="10.00390625" style="4" customWidth="1"/>
    <col min="12" max="12" width="9.57421875" style="4" customWidth="1"/>
    <col min="13" max="16384" width="8.8515625" style="4" customWidth="1"/>
  </cols>
  <sheetData>
    <row r="1" ht="15">
      <c r="K1" s="34" t="s">
        <v>112</v>
      </c>
    </row>
    <row r="3" spans="1:12" ht="15">
      <c r="A3" s="175" t="s">
        <v>110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4:7" ht="15">
      <c r="D4" s="9" t="s">
        <v>111</v>
      </c>
      <c r="E4" s="125" t="s">
        <v>259</v>
      </c>
      <c r="F4" s="125"/>
      <c r="G4" s="4" t="s">
        <v>260</v>
      </c>
    </row>
    <row r="7" spans="1:14" ht="30" customHeight="1">
      <c r="A7" s="186" t="s">
        <v>1</v>
      </c>
      <c r="B7" s="186" t="s">
        <v>77</v>
      </c>
      <c r="C7" s="186" t="s">
        <v>113</v>
      </c>
      <c r="D7" s="176" t="s">
        <v>117</v>
      </c>
      <c r="E7" s="176"/>
      <c r="F7" s="176"/>
      <c r="G7" s="176"/>
      <c r="H7" s="176"/>
      <c r="I7" s="176"/>
      <c r="J7" s="176"/>
      <c r="K7" s="176"/>
      <c r="L7" s="176"/>
      <c r="M7" s="37"/>
      <c r="N7" s="37"/>
    </row>
    <row r="8" spans="1:14" ht="15.75" customHeight="1">
      <c r="A8" s="187"/>
      <c r="B8" s="187"/>
      <c r="C8" s="187"/>
      <c r="D8" s="180" t="s">
        <v>114</v>
      </c>
      <c r="E8" s="181"/>
      <c r="F8" s="182"/>
      <c r="G8" s="176" t="s">
        <v>21</v>
      </c>
      <c r="H8" s="176"/>
      <c r="I8" s="176"/>
      <c r="J8" s="176"/>
      <c r="K8" s="176"/>
      <c r="L8" s="176"/>
      <c r="M8" s="37"/>
      <c r="N8" s="37"/>
    </row>
    <row r="9" spans="1:14" ht="68.25" customHeight="1">
      <c r="A9" s="187"/>
      <c r="B9" s="187"/>
      <c r="C9" s="187"/>
      <c r="D9" s="183"/>
      <c r="E9" s="184"/>
      <c r="F9" s="185"/>
      <c r="G9" s="177" t="s">
        <v>115</v>
      </c>
      <c r="H9" s="178"/>
      <c r="I9" s="179"/>
      <c r="J9" s="177" t="s">
        <v>116</v>
      </c>
      <c r="K9" s="178"/>
      <c r="L9" s="179"/>
      <c r="M9" s="37"/>
      <c r="N9" s="37"/>
    </row>
    <row r="10" spans="1:14" ht="51">
      <c r="A10" s="188"/>
      <c r="B10" s="188"/>
      <c r="C10" s="188"/>
      <c r="D10" s="90" t="s">
        <v>242</v>
      </c>
      <c r="E10" s="90" t="s">
        <v>243</v>
      </c>
      <c r="F10" s="90" t="s">
        <v>244</v>
      </c>
      <c r="G10" s="90" t="s">
        <v>247</v>
      </c>
      <c r="H10" s="90" t="s">
        <v>245</v>
      </c>
      <c r="I10" s="90" t="s">
        <v>246</v>
      </c>
      <c r="J10" s="90" t="s">
        <v>242</v>
      </c>
      <c r="K10" s="90" t="s">
        <v>243</v>
      </c>
      <c r="L10" s="90" t="s">
        <v>244</v>
      </c>
      <c r="M10" s="37"/>
      <c r="N10" s="37"/>
    </row>
    <row r="11" spans="1:14" ht="15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7"/>
      <c r="N11" s="37"/>
    </row>
    <row r="12" spans="1:14" ht="51">
      <c r="A12" s="40" t="s">
        <v>118</v>
      </c>
      <c r="B12" s="41" t="s">
        <v>120</v>
      </c>
      <c r="C12" s="42" t="s">
        <v>95</v>
      </c>
      <c r="D12" s="116">
        <v>17342642</v>
      </c>
      <c r="E12" s="116">
        <v>9509600</v>
      </c>
      <c r="F12" s="116">
        <v>9409500</v>
      </c>
      <c r="G12" s="117">
        <v>17342642</v>
      </c>
      <c r="H12" s="116">
        <v>9509600</v>
      </c>
      <c r="I12" s="116">
        <v>9409500</v>
      </c>
      <c r="J12" s="43"/>
      <c r="K12" s="43"/>
      <c r="L12" s="43"/>
      <c r="M12" s="30"/>
      <c r="N12" s="30"/>
    </row>
    <row r="13" spans="1:14" ht="76.5">
      <c r="A13" s="40" t="s">
        <v>119</v>
      </c>
      <c r="B13" s="38">
        <v>1001</v>
      </c>
      <c r="C13" s="42" t="s">
        <v>95</v>
      </c>
      <c r="D13" s="118">
        <v>373389</v>
      </c>
      <c r="E13" s="94"/>
      <c r="F13" s="94"/>
      <c r="G13" s="118">
        <v>373389</v>
      </c>
      <c r="H13" s="94"/>
      <c r="I13" s="94"/>
      <c r="J13" s="43"/>
      <c r="K13" s="43"/>
      <c r="L13" s="43"/>
      <c r="M13" s="30"/>
      <c r="N13" s="30"/>
    </row>
    <row r="14" spans="1:14" ht="15">
      <c r="A14" s="35"/>
      <c r="B14" s="42"/>
      <c r="C14" s="43"/>
      <c r="D14" s="94"/>
      <c r="E14" s="94"/>
      <c r="F14" s="94"/>
      <c r="G14" s="94"/>
      <c r="H14" s="94"/>
      <c r="I14" s="94"/>
      <c r="J14" s="43"/>
      <c r="K14" s="43"/>
      <c r="L14" s="43"/>
      <c r="M14" s="30"/>
      <c r="N14" s="30"/>
    </row>
    <row r="15" spans="1:14" ht="60">
      <c r="A15" s="35" t="s">
        <v>121</v>
      </c>
      <c r="B15" s="42">
        <v>2001</v>
      </c>
      <c r="C15" s="43"/>
      <c r="D15" s="93">
        <v>16969253</v>
      </c>
      <c r="E15" s="93">
        <v>9509600</v>
      </c>
      <c r="F15" s="93">
        <v>9409500</v>
      </c>
      <c r="G15" s="117">
        <v>16969253</v>
      </c>
      <c r="H15" s="116">
        <v>9509600</v>
      </c>
      <c r="I15" s="116">
        <v>9409500</v>
      </c>
      <c r="J15" s="43"/>
      <c r="K15" s="43"/>
      <c r="L15" s="43"/>
      <c r="M15" s="30"/>
      <c r="N15" s="30"/>
    </row>
    <row r="16" spans="1:14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</sheetData>
  <sheetProtection/>
  <mergeCells count="10">
    <mergeCell ref="A3:L3"/>
    <mergeCell ref="D7:L7"/>
    <mergeCell ref="G8:L8"/>
    <mergeCell ref="G9:I9"/>
    <mergeCell ref="J9:L9"/>
    <mergeCell ref="D8:F9"/>
    <mergeCell ref="A7:A10"/>
    <mergeCell ref="B7:B10"/>
    <mergeCell ref="C7:C10"/>
    <mergeCell ref="E4:F4"/>
  </mergeCells>
  <printOptions/>
  <pageMargins left="0.5905511811023623" right="0.2755905511811024" top="0.2755905511811024" bottom="0.275590551181102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8.00390625" style="0" customWidth="1"/>
    <col min="2" max="2" width="11.7109375" style="0" customWidth="1"/>
    <col min="3" max="3" width="13.421875" style="0" customWidth="1"/>
    <col min="4" max="4" width="6.28125" style="0" customWidth="1"/>
    <col min="5" max="5" width="5.00390625" style="0" customWidth="1"/>
    <col min="6" max="6" width="4.7109375" style="0" customWidth="1"/>
    <col min="8" max="8" width="8.7109375" style="0" customWidth="1"/>
    <col min="9" max="9" width="10.28125" style="0" customWidth="1"/>
  </cols>
  <sheetData>
    <row r="3" ht="15">
      <c r="I3" t="s">
        <v>122</v>
      </c>
    </row>
    <row r="5" spans="2:9" ht="30" customHeight="1">
      <c r="B5" s="194" t="s">
        <v>124</v>
      </c>
      <c r="C5" s="194"/>
      <c r="D5" s="194"/>
      <c r="E5" s="194"/>
      <c r="F5" s="194"/>
      <c r="G5" s="194"/>
      <c r="H5" s="44"/>
      <c r="I5" s="44"/>
    </row>
    <row r="6" spans="2:7" ht="15">
      <c r="B6" s="45" t="s">
        <v>111</v>
      </c>
      <c r="C6" s="200" t="s">
        <v>261</v>
      </c>
      <c r="D6" s="200"/>
      <c r="E6">
        <v>20</v>
      </c>
      <c r="F6" s="92">
        <v>17</v>
      </c>
      <c r="G6" s="46" t="s">
        <v>125</v>
      </c>
    </row>
    <row r="9" spans="1:9" ht="30.75" customHeight="1">
      <c r="A9" s="198" t="s">
        <v>1</v>
      </c>
      <c r="B9" s="199"/>
      <c r="C9" s="48" t="s">
        <v>77</v>
      </c>
      <c r="D9" s="195" t="s">
        <v>123</v>
      </c>
      <c r="E9" s="196"/>
      <c r="F9" s="196"/>
      <c r="G9" s="196"/>
      <c r="H9" s="196"/>
      <c r="I9" s="197"/>
    </row>
    <row r="10" spans="1:9" ht="14.25" customHeight="1">
      <c r="A10" s="198">
        <v>1</v>
      </c>
      <c r="B10" s="199"/>
      <c r="C10" s="48">
        <v>2</v>
      </c>
      <c r="D10" s="195">
        <v>3</v>
      </c>
      <c r="E10" s="196"/>
      <c r="F10" s="196"/>
      <c r="G10" s="196"/>
      <c r="H10" s="196"/>
      <c r="I10" s="197"/>
    </row>
    <row r="11" spans="1:9" ht="18" customHeight="1">
      <c r="A11" s="192" t="s">
        <v>108</v>
      </c>
      <c r="B11" s="192"/>
      <c r="C11" s="49" t="s">
        <v>128</v>
      </c>
      <c r="D11" s="193">
        <v>0</v>
      </c>
      <c r="E11" s="193"/>
      <c r="F11" s="193"/>
      <c r="G11" s="193"/>
      <c r="H11" s="193"/>
      <c r="I11" s="193"/>
    </row>
    <row r="12" spans="1:9" ht="18" customHeight="1">
      <c r="A12" s="192" t="s">
        <v>109</v>
      </c>
      <c r="B12" s="192"/>
      <c r="C12" s="49" t="s">
        <v>129</v>
      </c>
      <c r="D12" s="193">
        <v>0</v>
      </c>
      <c r="E12" s="193"/>
      <c r="F12" s="193"/>
      <c r="G12" s="193"/>
      <c r="H12" s="193"/>
      <c r="I12" s="193"/>
    </row>
    <row r="13" spans="1:9" ht="18" customHeight="1">
      <c r="A13" s="192" t="s">
        <v>126</v>
      </c>
      <c r="B13" s="192"/>
      <c r="C13" s="49" t="s">
        <v>130</v>
      </c>
      <c r="D13" s="193">
        <v>0</v>
      </c>
      <c r="E13" s="193"/>
      <c r="F13" s="193"/>
      <c r="G13" s="193"/>
      <c r="H13" s="193"/>
      <c r="I13" s="193"/>
    </row>
    <row r="14" spans="1:9" ht="18" customHeight="1">
      <c r="A14" s="192"/>
      <c r="B14" s="192"/>
      <c r="C14" s="49"/>
      <c r="D14" s="193"/>
      <c r="E14" s="193"/>
      <c r="F14" s="193"/>
      <c r="G14" s="193"/>
      <c r="H14" s="193"/>
      <c r="I14" s="193"/>
    </row>
    <row r="15" spans="1:9" ht="18" customHeight="1">
      <c r="A15" s="192" t="s">
        <v>127</v>
      </c>
      <c r="B15" s="192"/>
      <c r="C15" s="49" t="s">
        <v>131</v>
      </c>
      <c r="D15" s="193">
        <v>0</v>
      </c>
      <c r="E15" s="193"/>
      <c r="F15" s="193"/>
      <c r="G15" s="193"/>
      <c r="H15" s="193"/>
      <c r="I15" s="193"/>
    </row>
    <row r="16" spans="1:9" ht="15">
      <c r="A16" s="189"/>
      <c r="B16" s="190"/>
      <c r="C16" s="47"/>
      <c r="D16" s="189"/>
      <c r="E16" s="191"/>
      <c r="F16" s="191"/>
      <c r="G16" s="191"/>
      <c r="H16" s="191"/>
      <c r="I16" s="190"/>
    </row>
  </sheetData>
  <sheetProtection/>
  <mergeCells count="18">
    <mergeCell ref="B5:G5"/>
    <mergeCell ref="A11:B11"/>
    <mergeCell ref="A12:B12"/>
    <mergeCell ref="A13:B13"/>
    <mergeCell ref="D9:I9"/>
    <mergeCell ref="A9:B9"/>
    <mergeCell ref="A10:B10"/>
    <mergeCell ref="D10:I10"/>
    <mergeCell ref="C6:D6"/>
    <mergeCell ref="A16:B16"/>
    <mergeCell ref="D16:I16"/>
    <mergeCell ref="A15:B15"/>
    <mergeCell ref="A14:B14"/>
    <mergeCell ref="D11:I11"/>
    <mergeCell ref="D12:I12"/>
    <mergeCell ref="D13:I13"/>
    <mergeCell ref="D14:I14"/>
    <mergeCell ref="D15:I15"/>
  </mergeCells>
  <printOptions/>
  <pageMargins left="0.7874015748031497" right="0.2755905511811024" top="0.2755905511811024" bottom="0.275590551181102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25" sqref="F25"/>
    </sheetView>
  </sheetViews>
  <sheetFormatPr defaultColWidth="8.8515625" defaultRowHeight="15"/>
  <cols>
    <col min="1" max="1" width="8.8515625" style="4" customWidth="1"/>
    <col min="2" max="2" width="7.7109375" style="4" customWidth="1"/>
    <col min="3" max="6" width="8.8515625" style="4" customWidth="1"/>
    <col min="7" max="7" width="10.421875" style="4" customWidth="1"/>
    <col min="8" max="8" width="15.421875" style="4" customWidth="1"/>
    <col min="9" max="12" width="12.140625" style="4" customWidth="1"/>
    <col min="13" max="16384" width="8.8515625" style="4" customWidth="1"/>
  </cols>
  <sheetData>
    <row r="1" ht="15">
      <c r="L1" s="4" t="s">
        <v>133</v>
      </c>
    </row>
    <row r="2" spans="3:7" ht="15">
      <c r="C2" s="175" t="s">
        <v>132</v>
      </c>
      <c r="D2" s="175"/>
      <c r="E2" s="175"/>
      <c r="F2" s="175"/>
      <c r="G2" s="175"/>
    </row>
    <row r="4" spans="1:8" ht="30">
      <c r="A4" s="201" t="s">
        <v>1</v>
      </c>
      <c r="B4" s="201"/>
      <c r="C4" s="201"/>
      <c r="D4" s="201"/>
      <c r="E4" s="201"/>
      <c r="F4" s="201" t="s">
        <v>77</v>
      </c>
      <c r="G4" s="201"/>
      <c r="H4" s="42" t="s">
        <v>134</v>
      </c>
    </row>
    <row r="5" spans="1:8" ht="15">
      <c r="A5" s="201">
        <v>1</v>
      </c>
      <c r="B5" s="201"/>
      <c r="C5" s="201"/>
      <c r="D5" s="201"/>
      <c r="E5" s="201"/>
      <c r="F5" s="201">
        <v>2</v>
      </c>
      <c r="G5" s="201"/>
      <c r="H5" s="33">
        <v>3</v>
      </c>
    </row>
    <row r="6" spans="1:8" ht="15">
      <c r="A6" s="204" t="s">
        <v>135</v>
      </c>
      <c r="B6" s="204"/>
      <c r="C6" s="204"/>
      <c r="D6" s="204"/>
      <c r="E6" s="204"/>
      <c r="F6" s="202"/>
      <c r="G6" s="203"/>
      <c r="H6" s="51"/>
    </row>
    <row r="7" spans="1:8" ht="54.75" customHeight="1">
      <c r="A7" s="205" t="s">
        <v>141</v>
      </c>
      <c r="B7" s="205"/>
      <c r="C7" s="205"/>
      <c r="D7" s="205"/>
      <c r="E7" s="205"/>
      <c r="F7" s="202"/>
      <c r="G7" s="203"/>
      <c r="H7" s="51"/>
    </row>
    <row r="8" spans="1:8" ht="25.5" customHeight="1">
      <c r="A8" s="205" t="s">
        <v>136</v>
      </c>
      <c r="B8" s="205"/>
      <c r="C8" s="205"/>
      <c r="D8" s="205"/>
      <c r="E8" s="205"/>
      <c r="F8" s="202"/>
      <c r="G8" s="203"/>
      <c r="H8" s="51"/>
    </row>
    <row r="9" spans="1:8" ht="12" customHeight="1">
      <c r="A9" s="52"/>
      <c r="B9" s="52"/>
      <c r="C9" s="52"/>
      <c r="D9" s="52"/>
      <c r="E9" s="52"/>
      <c r="F9" s="53"/>
      <c r="G9" s="53"/>
      <c r="H9" s="54"/>
    </row>
    <row r="10" ht="15">
      <c r="A10" s="4" t="s">
        <v>137</v>
      </c>
    </row>
    <row r="11" spans="2:5" ht="16.5" customHeight="1">
      <c r="B11" s="34"/>
      <c r="C11" s="34"/>
      <c r="D11" s="34"/>
      <c r="E11" s="34"/>
    </row>
    <row r="12" spans="1:12" ht="15">
      <c r="A12" s="201" t="s">
        <v>138</v>
      </c>
      <c r="B12" s="201"/>
      <c r="C12" s="201"/>
      <c r="D12" s="201"/>
      <c r="E12" s="201"/>
      <c r="F12" s="201" t="s">
        <v>139</v>
      </c>
      <c r="G12" s="201"/>
      <c r="H12" s="201" t="s">
        <v>19</v>
      </c>
      <c r="I12" s="201"/>
      <c r="J12" s="201"/>
      <c r="K12" s="201"/>
      <c r="L12" s="201"/>
    </row>
    <row r="13" spans="1:12" ht="15">
      <c r="A13" s="201"/>
      <c r="B13" s="201"/>
      <c r="C13" s="201"/>
      <c r="D13" s="201"/>
      <c r="E13" s="201"/>
      <c r="F13" s="201"/>
      <c r="G13" s="201"/>
      <c r="H13" s="201" t="s">
        <v>79</v>
      </c>
      <c r="I13" s="201" t="s">
        <v>140</v>
      </c>
      <c r="J13" s="201"/>
      <c r="K13" s="201"/>
      <c r="L13" s="201"/>
    </row>
    <row r="14" spans="1:12" ht="15">
      <c r="A14" s="201"/>
      <c r="B14" s="201"/>
      <c r="C14" s="201"/>
      <c r="D14" s="201"/>
      <c r="E14" s="201"/>
      <c r="F14" s="201"/>
      <c r="G14" s="201"/>
      <c r="H14" s="201"/>
      <c r="I14" s="33" t="s">
        <v>142</v>
      </c>
      <c r="J14" s="33" t="s">
        <v>143</v>
      </c>
      <c r="K14" s="33" t="s">
        <v>144</v>
      </c>
      <c r="L14" s="33" t="s">
        <v>145</v>
      </c>
    </row>
    <row r="15" spans="1:12" ht="15">
      <c r="A15" s="201">
        <v>1</v>
      </c>
      <c r="B15" s="201"/>
      <c r="C15" s="201"/>
      <c r="D15" s="201"/>
      <c r="E15" s="201"/>
      <c r="F15" s="201">
        <v>2</v>
      </c>
      <c r="G15" s="201"/>
      <c r="H15" s="33">
        <v>3</v>
      </c>
      <c r="I15" s="33">
        <v>4</v>
      </c>
      <c r="J15" s="33">
        <v>5</v>
      </c>
      <c r="K15" s="33">
        <v>6</v>
      </c>
      <c r="L15" s="33">
        <v>7</v>
      </c>
    </row>
    <row r="16" spans="1:12" ht="17.25" customHeight="1">
      <c r="A16" s="137" t="s">
        <v>146</v>
      </c>
      <c r="B16" s="137"/>
      <c r="C16" s="137"/>
      <c r="D16" s="137"/>
      <c r="E16" s="137"/>
      <c r="F16" s="201" t="s">
        <v>151</v>
      </c>
      <c r="G16" s="201"/>
      <c r="H16" s="33">
        <v>132</v>
      </c>
      <c r="I16" s="33">
        <v>132</v>
      </c>
      <c r="J16" s="33">
        <v>130</v>
      </c>
      <c r="K16" s="33">
        <v>134</v>
      </c>
      <c r="L16" s="33">
        <v>132</v>
      </c>
    </row>
    <row r="17" spans="1:12" ht="15" customHeight="1">
      <c r="A17" s="137" t="s">
        <v>147</v>
      </c>
      <c r="B17" s="137"/>
      <c r="C17" s="137"/>
      <c r="D17" s="137"/>
      <c r="E17" s="137"/>
      <c r="F17" s="201" t="s">
        <v>10</v>
      </c>
      <c r="G17" s="201"/>
      <c r="H17" s="51">
        <v>23452.52</v>
      </c>
      <c r="I17" s="51">
        <v>18688.38</v>
      </c>
      <c r="J17" s="51">
        <v>30771.53</v>
      </c>
      <c r="K17" s="51">
        <v>17912.69</v>
      </c>
      <c r="L17" s="51">
        <v>26632.32</v>
      </c>
    </row>
    <row r="18" spans="1:12" ht="15">
      <c r="A18" s="137" t="s">
        <v>148</v>
      </c>
      <c r="B18" s="137"/>
      <c r="C18" s="137"/>
      <c r="D18" s="137"/>
      <c r="E18" s="137"/>
      <c r="F18" s="201" t="s">
        <v>152</v>
      </c>
      <c r="G18" s="201"/>
      <c r="H18" s="51">
        <v>37148800</v>
      </c>
      <c r="I18" s="51">
        <v>7400600</v>
      </c>
      <c r="J18" s="51">
        <v>12000900</v>
      </c>
      <c r="K18" s="51">
        <v>7200900</v>
      </c>
      <c r="L18" s="51">
        <v>10546400</v>
      </c>
    </row>
    <row r="19" spans="1:12" ht="28.5" customHeight="1">
      <c r="A19" s="137" t="s">
        <v>149</v>
      </c>
      <c r="B19" s="137"/>
      <c r="C19" s="137"/>
      <c r="D19" s="137"/>
      <c r="E19" s="137"/>
      <c r="F19" s="201" t="s">
        <v>153</v>
      </c>
      <c r="G19" s="201"/>
      <c r="H19" s="51">
        <v>1345</v>
      </c>
      <c r="I19" s="51">
        <v>1345</v>
      </c>
      <c r="J19" s="51">
        <v>1345</v>
      </c>
      <c r="K19" s="51">
        <v>1345</v>
      </c>
      <c r="L19" s="51">
        <v>1345</v>
      </c>
    </row>
    <row r="20" spans="1:12" ht="30" customHeight="1">
      <c r="A20" s="137" t="s">
        <v>150</v>
      </c>
      <c r="B20" s="137"/>
      <c r="C20" s="137"/>
      <c r="D20" s="137"/>
      <c r="E20" s="137"/>
      <c r="F20" s="201" t="s">
        <v>153</v>
      </c>
      <c r="G20" s="201"/>
      <c r="H20" s="51">
        <v>1306</v>
      </c>
      <c r="I20" s="51">
        <v>1306</v>
      </c>
      <c r="J20" s="51">
        <v>1306</v>
      </c>
      <c r="K20" s="51">
        <v>1306</v>
      </c>
      <c r="L20" s="51">
        <v>1306</v>
      </c>
    </row>
    <row r="22" spans="1:4" ht="15">
      <c r="A22" s="4" t="s">
        <v>154</v>
      </c>
      <c r="C22" s="55"/>
      <c r="D22" s="4" t="s">
        <v>155</v>
      </c>
    </row>
    <row r="23" ht="15">
      <c r="C23" s="54"/>
    </row>
    <row r="25" spans="1:8" ht="15">
      <c r="A25" s="4" t="s">
        <v>156</v>
      </c>
      <c r="D25" s="55"/>
      <c r="E25" s="55"/>
      <c r="G25" s="125" t="s">
        <v>251</v>
      </c>
      <c r="H25" s="125"/>
    </row>
    <row r="26" spans="4:8" ht="15">
      <c r="D26" s="124" t="s">
        <v>157</v>
      </c>
      <c r="E26" s="124"/>
      <c r="G26" s="206" t="s">
        <v>158</v>
      </c>
      <c r="H26" s="206"/>
    </row>
    <row r="27" spans="4:8" ht="15">
      <c r="D27" s="39"/>
      <c r="E27" s="39"/>
      <c r="G27" s="58"/>
      <c r="H27" s="58"/>
    </row>
    <row r="29" spans="1:8" ht="15">
      <c r="A29" s="4" t="s">
        <v>159</v>
      </c>
      <c r="C29" s="55"/>
      <c r="D29" s="55"/>
      <c r="E29" s="54"/>
      <c r="F29" s="125" t="s">
        <v>252</v>
      </c>
      <c r="G29" s="125"/>
      <c r="H29" s="54"/>
    </row>
    <row r="30" spans="3:7" ht="15">
      <c r="C30" s="124" t="s">
        <v>157</v>
      </c>
      <c r="D30" s="124"/>
      <c r="E30" s="56"/>
      <c r="F30" s="206" t="s">
        <v>158</v>
      </c>
      <c r="G30" s="206"/>
    </row>
    <row r="32" spans="1:8" ht="15">
      <c r="A32" s="57" t="s">
        <v>160</v>
      </c>
      <c r="C32" s="54"/>
      <c r="D32" s="53"/>
      <c r="E32" s="54"/>
      <c r="F32" s="54"/>
      <c r="G32" s="54"/>
      <c r="H32" s="54"/>
    </row>
  </sheetData>
  <sheetProtection/>
  <mergeCells count="34">
    <mergeCell ref="D26:E26"/>
    <mergeCell ref="G26:H26"/>
    <mergeCell ref="C30:D30"/>
    <mergeCell ref="F30:G30"/>
    <mergeCell ref="A20:E20"/>
    <mergeCell ref="F16:G16"/>
    <mergeCell ref="F17:G17"/>
    <mergeCell ref="F18:G18"/>
    <mergeCell ref="F19:G19"/>
    <mergeCell ref="F20:G20"/>
    <mergeCell ref="A15:E15"/>
    <mergeCell ref="F15:G15"/>
    <mergeCell ref="A16:E16"/>
    <mergeCell ref="A17:E17"/>
    <mergeCell ref="A18:E18"/>
    <mergeCell ref="A19:E19"/>
    <mergeCell ref="A4:E4"/>
    <mergeCell ref="A6:E6"/>
    <mergeCell ref="A7:E7"/>
    <mergeCell ref="A8:E8"/>
    <mergeCell ref="F4:G4"/>
    <mergeCell ref="H13:H14"/>
    <mergeCell ref="F12:G14"/>
    <mergeCell ref="A12:E14"/>
    <mergeCell ref="F29:G29"/>
    <mergeCell ref="G25:H25"/>
    <mergeCell ref="C2:G2"/>
    <mergeCell ref="H12:L12"/>
    <mergeCell ref="I13:L13"/>
    <mergeCell ref="A5:E5"/>
    <mergeCell ref="F5:G5"/>
    <mergeCell ref="F6:G6"/>
    <mergeCell ref="F7:G7"/>
    <mergeCell ref="F8:G8"/>
  </mergeCells>
  <printOptions/>
  <pageMargins left="0.7874015748031497" right="0.2755905511811024" top="0.2755905511811024" bottom="0.275590551181102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Кучина Е.А.</cp:lastModifiedBy>
  <cp:lastPrinted>2017-02-27T06:01:22Z</cp:lastPrinted>
  <dcterms:created xsi:type="dcterms:W3CDTF">2015-12-07T09:16:18Z</dcterms:created>
  <dcterms:modified xsi:type="dcterms:W3CDTF">2017-11-07T11:15:04Z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